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MCO\Documents\Informe Legislativo 2018\"/>
    </mc:Choice>
  </mc:AlternateContent>
  <workbookProtection lockWindows="1"/>
  <bookViews>
    <workbookView xWindow="0" yWindow="0" windowWidth="20490" windowHeight="6855"/>
  </bookViews>
  <sheets>
    <sheet name="2018" sheetId="1" r:id="rId1"/>
  </sheets>
  <calcPr calcId="152511"/>
</workbook>
</file>

<file path=xl/calcChain.xml><?xml version="1.0" encoding="utf-8"?>
<calcChain xmlns="http://schemas.openxmlformats.org/spreadsheetml/2006/main">
  <c r="CM38" i="1" l="1"/>
  <c r="CM37" i="1"/>
  <c r="CM36" i="1"/>
  <c r="CM35" i="1"/>
  <c r="CM34" i="1"/>
  <c r="CM33" i="1"/>
  <c r="CM32" i="1"/>
  <c r="CM31" i="1"/>
  <c r="CM30" i="1"/>
  <c r="CM29" i="1"/>
  <c r="CM28" i="1"/>
  <c r="CM27" i="1"/>
  <c r="CM26" i="1"/>
  <c r="CM25" i="1"/>
  <c r="CM24" i="1"/>
  <c r="CM23" i="1"/>
  <c r="CM20" i="1"/>
  <c r="CM19" i="1"/>
  <c r="CM18" i="1"/>
  <c r="CM17" i="1"/>
  <c r="CM16" i="1"/>
  <c r="CM15" i="1"/>
  <c r="CM14" i="1"/>
  <c r="CM13" i="1"/>
  <c r="CM12" i="1"/>
  <c r="CM11" i="1"/>
  <c r="CM10" i="1"/>
  <c r="CM9" i="1"/>
  <c r="CM8" i="1"/>
  <c r="CM7" i="1"/>
  <c r="DN22" i="1"/>
  <c r="DM22" i="1"/>
  <c r="DG21" i="1"/>
  <c r="DI21" i="1"/>
  <c r="DE21" i="1"/>
  <c r="DC21" i="1"/>
  <c r="DA21" i="1"/>
  <c r="CY21" i="1"/>
  <c r="DN21" i="1"/>
  <c r="CW21" i="1"/>
  <c r="EP33" i="1"/>
  <c r="DN26" i="1"/>
  <c r="DM26" i="1"/>
  <c r="EP22" i="1"/>
  <c r="EP25" i="1"/>
  <c r="EP38" i="1"/>
  <c r="EP37" i="1"/>
  <c r="EP36" i="1"/>
  <c r="EP35" i="1"/>
  <c r="EP34" i="1"/>
  <c r="EP32" i="1"/>
  <c r="EP31" i="1"/>
  <c r="EP30" i="1"/>
  <c r="EP29" i="1"/>
  <c r="EP28" i="1"/>
  <c r="EP27" i="1"/>
  <c r="EP26" i="1"/>
  <c r="EP24" i="1"/>
  <c r="EP21" i="1"/>
  <c r="EP20" i="1"/>
  <c r="EP19" i="1"/>
  <c r="EP18" i="1"/>
  <c r="EP17" i="1"/>
  <c r="EP15" i="1"/>
  <c r="EP14" i="1"/>
  <c r="EP13" i="1"/>
  <c r="EP12" i="1"/>
  <c r="EP11" i="1"/>
  <c r="EP10" i="1"/>
  <c r="EP9" i="1"/>
  <c r="EP8" i="1"/>
  <c r="EP7" i="1"/>
  <c r="DN19" i="1"/>
  <c r="DM19" i="1"/>
  <c r="DI32" i="1"/>
  <c r="DG32" i="1"/>
  <c r="DE32" i="1"/>
  <c r="DC32" i="1"/>
  <c r="DA32" i="1"/>
  <c r="CY32" i="1"/>
  <c r="CW32" i="1"/>
  <c r="DI31" i="1"/>
  <c r="DG31" i="1"/>
  <c r="DE31" i="1"/>
  <c r="DC31" i="1"/>
  <c r="DA31" i="1"/>
  <c r="CY31" i="1"/>
  <c r="CW31" i="1"/>
  <c r="DN31" i="1"/>
  <c r="DM31" i="1"/>
  <c r="DN33" i="1"/>
  <c r="DM33" i="1"/>
  <c r="DI33" i="1"/>
  <c r="DG33" i="1"/>
  <c r="DE33" i="1"/>
  <c r="DC33" i="1"/>
  <c r="DA33" i="1"/>
  <c r="CY33" i="1"/>
  <c r="CW33" i="1"/>
  <c r="DI36" i="1"/>
  <c r="DG36" i="1"/>
  <c r="DE36" i="1"/>
  <c r="DC36" i="1"/>
  <c r="DA36" i="1"/>
  <c r="CY36" i="1"/>
  <c r="CW36" i="1"/>
  <c r="DN36" i="1"/>
  <c r="DM36" i="1"/>
  <c r="DM35" i="1"/>
  <c r="DN35" i="1"/>
  <c r="DG27" i="1"/>
  <c r="DI27" i="1"/>
  <c r="DE27" i="1"/>
  <c r="DC27" i="1"/>
  <c r="DA27" i="1"/>
  <c r="CY27" i="1"/>
  <c r="CW27" i="1"/>
  <c r="DN27" i="1"/>
  <c r="DM27" i="1"/>
  <c r="DI24" i="1"/>
  <c r="DG24" i="1"/>
  <c r="DE24" i="1"/>
  <c r="DC24" i="1"/>
  <c r="DA24" i="1"/>
  <c r="CY24" i="1"/>
  <c r="CW24" i="1"/>
  <c r="DN24" i="1"/>
  <c r="DM24" i="1"/>
  <c r="DI15" i="1"/>
  <c r="DG15" i="1"/>
  <c r="DE15" i="1"/>
  <c r="DC15" i="1"/>
  <c r="DA15" i="1"/>
  <c r="CY15" i="1"/>
  <c r="CW15" i="1"/>
  <c r="DN15" i="1"/>
  <c r="DM15" i="1"/>
  <c r="DI14" i="1"/>
  <c r="DG14" i="1"/>
  <c r="DE14" i="1"/>
  <c r="DC14" i="1"/>
  <c r="DA14" i="1"/>
  <c r="CY14" i="1"/>
  <c r="CW14" i="1"/>
  <c r="DN14" i="1"/>
  <c r="DM14" i="1"/>
  <c r="DN11" i="1"/>
  <c r="DM11" i="1"/>
  <c r="DI11" i="1"/>
  <c r="DG11" i="1"/>
  <c r="DE11" i="1"/>
  <c r="DC11" i="1"/>
  <c r="DA11" i="1"/>
  <c r="CY11" i="1"/>
  <c r="CW11" i="1"/>
  <c r="DN9" i="1"/>
  <c r="DM9" i="1"/>
  <c r="DI9" i="1"/>
  <c r="DG9" i="1"/>
  <c r="DE9" i="1"/>
  <c r="DC9" i="1"/>
  <c r="DA9" i="1"/>
  <c r="CY9" i="1"/>
  <c r="CW9" i="1"/>
  <c r="DI34" i="1"/>
  <c r="DI29" i="1"/>
  <c r="DI20" i="1"/>
  <c r="DI13" i="1"/>
  <c r="DI10" i="1"/>
  <c r="DI8" i="1"/>
  <c r="DG8" i="1"/>
  <c r="DG10" i="1"/>
  <c r="DG13" i="1"/>
  <c r="DG20" i="1"/>
  <c r="DG29" i="1"/>
  <c r="DG34" i="1"/>
  <c r="DE34" i="1"/>
  <c r="DE29" i="1"/>
  <c r="DE20" i="1"/>
  <c r="DE13" i="1"/>
  <c r="DE10" i="1"/>
  <c r="DE8" i="1"/>
  <c r="DC8" i="1"/>
  <c r="DC10" i="1"/>
  <c r="DC13" i="1"/>
  <c r="DC20" i="1"/>
  <c r="DC29" i="1"/>
  <c r="DC34" i="1"/>
  <c r="DA34" i="1"/>
  <c r="DA29" i="1"/>
  <c r="DA20" i="1"/>
  <c r="DA13" i="1"/>
  <c r="DA10" i="1"/>
  <c r="DA8" i="1"/>
  <c r="CY8" i="1"/>
  <c r="CY10" i="1"/>
  <c r="CY13" i="1"/>
  <c r="CY20" i="1"/>
  <c r="CY29" i="1"/>
  <c r="CY34" i="1"/>
  <c r="CW34" i="1"/>
  <c r="CW29" i="1"/>
  <c r="CW20" i="1"/>
  <c r="CW13" i="1"/>
  <c r="CW10" i="1"/>
  <c r="CW8" i="1"/>
  <c r="DN34" i="1"/>
  <c r="DM34" i="1"/>
  <c r="DN29" i="1"/>
  <c r="DM29" i="1"/>
  <c r="DN20" i="1"/>
  <c r="DM20" i="1"/>
  <c r="DN13" i="1"/>
  <c r="DM13" i="1"/>
  <c r="DN10" i="1"/>
  <c r="DM10" i="1"/>
  <c r="DN8" i="1"/>
  <c r="DM8" i="1"/>
  <c r="DG28" i="1"/>
  <c r="DI28" i="1"/>
  <c r="DE28" i="1"/>
  <c r="DC28" i="1"/>
  <c r="DA28" i="1"/>
  <c r="CY28" i="1"/>
  <c r="CW28" i="1"/>
  <c r="DN28" i="1"/>
  <c r="DM28" i="1"/>
  <c r="DN32" i="1"/>
  <c r="DM32" i="1"/>
  <c r="DG16" i="1"/>
  <c r="DG17" i="1"/>
  <c r="DI16" i="1"/>
  <c r="DE16" i="1"/>
  <c r="DC16" i="1"/>
  <c r="DA16" i="1"/>
  <c r="CY16" i="1"/>
  <c r="CW16" i="1"/>
  <c r="DN16" i="1"/>
  <c r="DM16" i="1"/>
  <c r="Z39" i="1"/>
  <c r="F39" i="1"/>
  <c r="E39" i="1"/>
  <c r="D39" i="1"/>
  <c r="CQ39" i="1"/>
  <c r="CO39" i="1"/>
  <c r="CK39" i="1"/>
  <c r="CJ39" i="1"/>
  <c r="CI39" i="1"/>
  <c r="CH39" i="1"/>
  <c r="CG39" i="1"/>
  <c r="CF39" i="1"/>
  <c r="CE39" i="1"/>
  <c r="CC39" i="1"/>
  <c r="CA39" i="1"/>
  <c r="BY39" i="1"/>
  <c r="BW39" i="1"/>
  <c r="BU39" i="1"/>
  <c r="BS39" i="1"/>
  <c r="BQ39" i="1"/>
  <c r="BO39" i="1"/>
  <c r="BM39" i="1"/>
  <c r="BK39" i="1"/>
  <c r="BI39" i="1"/>
  <c r="BG39" i="1"/>
  <c r="BE39" i="1"/>
  <c r="AY39" i="1"/>
  <c r="AW39" i="1"/>
  <c r="AU39" i="1"/>
  <c r="AS39" i="1"/>
  <c r="AQ39" i="1"/>
  <c r="AO39" i="1"/>
  <c r="AM39" i="1"/>
  <c r="AK39" i="1"/>
  <c r="AI39" i="1"/>
  <c r="AG39" i="1"/>
  <c r="AE39" i="1"/>
  <c r="U39" i="1"/>
  <c r="S39" i="1"/>
  <c r="Q39" i="1"/>
  <c r="BN39" i="1"/>
  <c r="BV39" i="1"/>
  <c r="CD39" i="1"/>
  <c r="BP39" i="1"/>
  <c r="BX39" i="1"/>
  <c r="BJ39" i="1"/>
  <c r="BR39" i="1"/>
  <c r="BZ39" i="1"/>
  <c r="BL39" i="1"/>
  <c r="BT39" i="1"/>
  <c r="CB39" i="1"/>
  <c r="DN38" i="1"/>
  <c r="DM38" i="1"/>
  <c r="DN37" i="1"/>
  <c r="DM37" i="1"/>
  <c r="DN30" i="1"/>
  <c r="DM30" i="1"/>
  <c r="DN25" i="1"/>
  <c r="DM25" i="1"/>
  <c r="DN23" i="1"/>
  <c r="DM23" i="1"/>
  <c r="DN18" i="1"/>
  <c r="DM18" i="1"/>
  <c r="DN17" i="1"/>
  <c r="DM17" i="1"/>
  <c r="DN12" i="1"/>
  <c r="DM12" i="1"/>
  <c r="DM7" i="1"/>
  <c r="DN7" i="1"/>
  <c r="DI7" i="1"/>
  <c r="DI12" i="1"/>
  <c r="DI17" i="1"/>
  <c r="DI18" i="1"/>
  <c r="DI25" i="1"/>
  <c r="DI23" i="1"/>
  <c r="DI38" i="1"/>
  <c r="DI37" i="1"/>
  <c r="DI35" i="1"/>
  <c r="DG7" i="1"/>
  <c r="DG12" i="1"/>
  <c r="DG18" i="1"/>
  <c r="DG23" i="1"/>
  <c r="DG25" i="1"/>
  <c r="DG38" i="1"/>
  <c r="DG37" i="1"/>
  <c r="DG35" i="1"/>
  <c r="DE7" i="1"/>
  <c r="DE12" i="1"/>
  <c r="DE17" i="1"/>
  <c r="DE18" i="1"/>
  <c r="DE23" i="1"/>
  <c r="DE25" i="1"/>
  <c r="DE38" i="1"/>
  <c r="DE37" i="1"/>
  <c r="DE35" i="1"/>
  <c r="DC35" i="1"/>
  <c r="DC38" i="1"/>
  <c r="DC37" i="1"/>
  <c r="DC7" i="1"/>
  <c r="DC12" i="1"/>
  <c r="DC18" i="1"/>
  <c r="DC17" i="1"/>
  <c r="DC23" i="1"/>
  <c r="DC25" i="1"/>
  <c r="DA7" i="1"/>
  <c r="DA12" i="1"/>
  <c r="DA18" i="1"/>
  <c r="DA17" i="1"/>
  <c r="DA23" i="1"/>
  <c r="DA25" i="1"/>
  <c r="DA38" i="1"/>
  <c r="DA37" i="1"/>
  <c r="DA35" i="1"/>
  <c r="CY7" i="1"/>
  <c r="CY12" i="1"/>
  <c r="CY18" i="1"/>
  <c r="CY17" i="1"/>
  <c r="CY23" i="1"/>
  <c r="CY25" i="1"/>
  <c r="CY38" i="1"/>
  <c r="CY37" i="1"/>
  <c r="CY35" i="1"/>
  <c r="CW38" i="1"/>
  <c r="CW37" i="1"/>
  <c r="CW35" i="1"/>
  <c r="CW25" i="1"/>
  <c r="CW23" i="1"/>
  <c r="CW18" i="1"/>
  <c r="CW17" i="1"/>
  <c r="CW12" i="1"/>
  <c r="CW7" i="1"/>
  <c r="DI30" i="1"/>
  <c r="DG30" i="1"/>
  <c r="DE30" i="1"/>
  <c r="DC30" i="1"/>
  <c r="DA30" i="1"/>
  <c r="CY30" i="1"/>
  <c r="CW30" i="1"/>
  <c r="CN38" i="1"/>
  <c r="CL38" i="1"/>
  <c r="CN37" i="1"/>
  <c r="CL37" i="1"/>
  <c r="CN36" i="1"/>
  <c r="CL36" i="1"/>
  <c r="CN35" i="1"/>
  <c r="CL35" i="1"/>
  <c r="CN34" i="1"/>
  <c r="CL34" i="1"/>
  <c r="CN33" i="1"/>
  <c r="CL33" i="1"/>
  <c r="CN32" i="1"/>
  <c r="CL32" i="1"/>
  <c r="CN31" i="1"/>
  <c r="CL31" i="1"/>
  <c r="CN30" i="1"/>
  <c r="CL30" i="1"/>
  <c r="CN29" i="1"/>
  <c r="CL29" i="1"/>
  <c r="CN28" i="1"/>
  <c r="CL28" i="1"/>
  <c r="CN27" i="1"/>
  <c r="CL27" i="1"/>
  <c r="CN26" i="1"/>
  <c r="CL26" i="1"/>
  <c r="CN25" i="1"/>
  <c r="CL25" i="1"/>
  <c r="CN24" i="1"/>
  <c r="CL24" i="1"/>
  <c r="CN23" i="1"/>
  <c r="CL23" i="1"/>
  <c r="CN21" i="1"/>
  <c r="CN20" i="1"/>
  <c r="CL20" i="1"/>
  <c r="CN19" i="1"/>
  <c r="CL19" i="1"/>
  <c r="CN18" i="1"/>
  <c r="CL18" i="1"/>
  <c r="CN17" i="1"/>
  <c r="CL17" i="1"/>
  <c r="CN16" i="1"/>
  <c r="CL16" i="1"/>
  <c r="CN15" i="1"/>
  <c r="CL15" i="1"/>
  <c r="CN14" i="1"/>
  <c r="CL14" i="1"/>
  <c r="CN13" i="1"/>
  <c r="CL13" i="1"/>
  <c r="CN12" i="1"/>
  <c r="CL12" i="1"/>
  <c r="CN11" i="1"/>
  <c r="CL11" i="1"/>
  <c r="CN10" i="1"/>
  <c r="CL10" i="1"/>
  <c r="CN9" i="1"/>
  <c r="CL9" i="1"/>
  <c r="CN8" i="1"/>
  <c r="CL8" i="1"/>
  <c r="CN7" i="1"/>
  <c r="CL7" i="1"/>
  <c r="CU38" i="1"/>
  <c r="CU37" i="1"/>
  <c r="CU36" i="1"/>
  <c r="CU35" i="1"/>
  <c r="CU34" i="1"/>
  <c r="CU33" i="1"/>
  <c r="CU32" i="1"/>
  <c r="CU31" i="1"/>
  <c r="CU30" i="1"/>
  <c r="CU29" i="1"/>
  <c r="CU28" i="1"/>
  <c r="CU27" i="1"/>
  <c r="CU26" i="1"/>
  <c r="CU25" i="1"/>
  <c r="CU24" i="1"/>
  <c r="CU23" i="1"/>
  <c r="CU21" i="1"/>
  <c r="CU20" i="1"/>
  <c r="CU19" i="1"/>
  <c r="CU18" i="1"/>
  <c r="CU17" i="1"/>
  <c r="CU16" i="1"/>
  <c r="CU15" i="1"/>
  <c r="CU14" i="1"/>
  <c r="CU13" i="1"/>
  <c r="CU12" i="1"/>
  <c r="CU11" i="1"/>
  <c r="CU10" i="1"/>
  <c r="CU9" i="1"/>
  <c r="CU8" i="1"/>
  <c r="CU7" i="1"/>
  <c r="CS38" i="1"/>
  <c r="CS37" i="1"/>
  <c r="CS36" i="1"/>
  <c r="CS35" i="1"/>
  <c r="CS34" i="1"/>
  <c r="CS33" i="1"/>
  <c r="CS32" i="1"/>
  <c r="CS31" i="1"/>
  <c r="CS30" i="1"/>
  <c r="CS29" i="1"/>
  <c r="CS28" i="1"/>
  <c r="CS27" i="1"/>
  <c r="CS26" i="1"/>
  <c r="CS25" i="1"/>
  <c r="CS24" i="1"/>
  <c r="CS23" i="1"/>
  <c r="CS21" i="1"/>
  <c r="CS20" i="1"/>
  <c r="CS19" i="1"/>
  <c r="CS18" i="1"/>
  <c r="CS17" i="1"/>
  <c r="CS16" i="1"/>
  <c r="CS15" i="1"/>
  <c r="CS14" i="1"/>
  <c r="CS13" i="1"/>
  <c r="CS12" i="1"/>
  <c r="CS11" i="1"/>
  <c r="CS10" i="1"/>
  <c r="CS9" i="1"/>
  <c r="CS8" i="1"/>
  <c r="CS7" i="1"/>
  <c r="CP38" i="1"/>
  <c r="CR38" i="1"/>
  <c r="CP37" i="1"/>
  <c r="CR37" i="1"/>
  <c r="CP36" i="1"/>
  <c r="CR36" i="1"/>
  <c r="CP35" i="1"/>
  <c r="CR35" i="1"/>
  <c r="CP34" i="1"/>
  <c r="CR34" i="1"/>
  <c r="CP33" i="1"/>
  <c r="CR33" i="1"/>
  <c r="CP32" i="1"/>
  <c r="CR32" i="1"/>
  <c r="CP31" i="1"/>
  <c r="CR31" i="1"/>
  <c r="CP30" i="1"/>
  <c r="CR30" i="1"/>
  <c r="CP29" i="1"/>
  <c r="CR29" i="1"/>
  <c r="CP28" i="1"/>
  <c r="CR28" i="1"/>
  <c r="CP27" i="1"/>
  <c r="CR27" i="1"/>
  <c r="CP26" i="1"/>
  <c r="CR26" i="1"/>
  <c r="CP25" i="1"/>
  <c r="CR25" i="1"/>
  <c r="CP24" i="1"/>
  <c r="CR24" i="1"/>
  <c r="CP23" i="1"/>
  <c r="CR23" i="1"/>
  <c r="CP21" i="1"/>
  <c r="CR21" i="1"/>
  <c r="CP20" i="1"/>
  <c r="CR20" i="1"/>
  <c r="CP19" i="1"/>
  <c r="CR19" i="1"/>
  <c r="CP17" i="1"/>
  <c r="CR17" i="1"/>
  <c r="CP18" i="1"/>
  <c r="CR18" i="1"/>
  <c r="CP16" i="1"/>
  <c r="CR16" i="1"/>
  <c r="CP15" i="1"/>
  <c r="CR15" i="1"/>
  <c r="CP14" i="1"/>
  <c r="CR14" i="1"/>
  <c r="CP13" i="1"/>
  <c r="CR13" i="1"/>
  <c r="CP12" i="1"/>
  <c r="CR12" i="1"/>
  <c r="CP11" i="1"/>
  <c r="CR11" i="1"/>
  <c r="CP10" i="1"/>
  <c r="CR10" i="1"/>
  <c r="CP9" i="1"/>
  <c r="CR9" i="1"/>
  <c r="CP8" i="1"/>
  <c r="CR8" i="1"/>
  <c r="CP7" i="1"/>
  <c r="CR7" i="1"/>
  <c r="CP39" i="1"/>
  <c r="CD36" i="1"/>
  <c r="CD35" i="1"/>
  <c r="CD34" i="1"/>
  <c r="CD33" i="1"/>
  <c r="CD29" i="1"/>
  <c r="CD27" i="1"/>
  <c r="CD25" i="1"/>
  <c r="CD21" i="1"/>
  <c r="CD20" i="1"/>
  <c r="CD17" i="1"/>
  <c r="CD15" i="1"/>
  <c r="CD13" i="1"/>
  <c r="CD11" i="1"/>
  <c r="CD10" i="1"/>
  <c r="CD9" i="1"/>
  <c r="CB35" i="1"/>
  <c r="CB31" i="1"/>
  <c r="CB30" i="1"/>
  <c r="CB27" i="1"/>
  <c r="CB26" i="1"/>
  <c r="CB23" i="1"/>
  <c r="CB14" i="1"/>
  <c r="CB13" i="1"/>
  <c r="CB11" i="1"/>
  <c r="CB9" i="1"/>
  <c r="CB8" i="1"/>
  <c r="BZ38" i="1"/>
  <c r="BZ29" i="1"/>
  <c r="BZ26" i="1"/>
  <c r="BZ23" i="1"/>
  <c r="BZ21" i="1"/>
  <c r="BZ19" i="1"/>
  <c r="BZ13" i="1"/>
  <c r="BZ12" i="1"/>
  <c r="BZ8" i="1"/>
  <c r="BX38" i="1"/>
  <c r="BX35" i="1"/>
  <c r="BX33" i="1"/>
  <c r="BX30" i="1"/>
  <c r="BX27" i="1"/>
  <c r="BX26" i="1"/>
  <c r="BX25" i="1"/>
  <c r="BX24" i="1"/>
  <c r="BX22" i="1"/>
  <c r="BX21" i="1"/>
  <c r="BX18" i="1"/>
  <c r="BX16" i="1"/>
  <c r="BX15" i="1"/>
  <c r="BX13" i="1"/>
  <c r="BX12" i="1"/>
  <c r="BX9" i="1"/>
  <c r="BX8" i="1"/>
  <c r="BV38" i="1"/>
  <c r="BV37" i="1"/>
  <c r="BV36" i="1"/>
  <c r="BV35" i="1"/>
  <c r="BV34" i="1"/>
  <c r="BV32" i="1"/>
  <c r="BV31" i="1"/>
  <c r="BV30" i="1"/>
  <c r="BV29" i="1"/>
  <c r="BV28" i="1"/>
  <c r="BV27" i="1"/>
  <c r="BV25" i="1"/>
  <c r="BV24" i="1"/>
  <c r="BV23" i="1"/>
  <c r="BV21" i="1"/>
  <c r="BV20" i="1"/>
  <c r="BV19" i="1"/>
  <c r="BV17" i="1"/>
  <c r="BV16" i="1"/>
  <c r="BV15" i="1"/>
  <c r="BV13" i="1"/>
  <c r="BV12" i="1"/>
  <c r="BV10" i="1"/>
  <c r="BT34" i="1"/>
  <c r="BT33" i="1"/>
  <c r="BT32" i="1"/>
  <c r="BT30" i="1"/>
  <c r="BT27" i="1"/>
  <c r="BT25" i="1"/>
  <c r="BT24" i="1"/>
  <c r="BT23" i="1"/>
  <c r="BT22" i="1"/>
  <c r="BT21" i="1"/>
  <c r="BT20" i="1"/>
  <c r="BT19" i="1"/>
  <c r="BT18" i="1"/>
  <c r="BT17" i="1"/>
  <c r="BT15" i="1"/>
  <c r="BT13" i="1"/>
  <c r="BT12" i="1"/>
  <c r="BT8" i="1"/>
  <c r="BR38" i="1"/>
  <c r="BR37" i="1"/>
  <c r="BR36" i="1"/>
  <c r="BR35" i="1"/>
  <c r="BR34" i="1"/>
  <c r="BR33" i="1"/>
  <c r="BR32" i="1"/>
  <c r="BR31" i="1"/>
  <c r="BR30" i="1"/>
  <c r="BR29" i="1"/>
  <c r="BR28" i="1"/>
  <c r="BR26" i="1"/>
  <c r="BR24" i="1"/>
  <c r="BR22" i="1"/>
  <c r="BR21" i="1"/>
  <c r="BR19" i="1"/>
  <c r="BR18" i="1"/>
  <c r="BR14" i="1"/>
  <c r="BR13" i="1"/>
  <c r="BR12" i="1"/>
  <c r="BR11" i="1"/>
  <c r="BR10" i="1"/>
  <c r="BR9" i="1"/>
  <c r="BR8" i="1"/>
  <c r="BP38" i="1"/>
  <c r="BP37" i="1"/>
  <c r="BP36" i="1"/>
  <c r="BP35" i="1"/>
  <c r="BP33" i="1"/>
  <c r="BP31" i="1"/>
  <c r="BP30" i="1"/>
  <c r="BP29" i="1"/>
  <c r="BP28" i="1"/>
  <c r="BP27" i="1"/>
  <c r="BP26" i="1"/>
  <c r="BP23" i="1"/>
  <c r="BP22" i="1"/>
  <c r="BP21" i="1"/>
  <c r="BP20" i="1"/>
  <c r="BP19" i="1"/>
  <c r="BP18" i="1"/>
  <c r="BP17" i="1"/>
  <c r="BP16" i="1"/>
  <c r="BP15" i="1"/>
  <c r="BP13" i="1"/>
  <c r="BP12" i="1"/>
  <c r="BP11" i="1"/>
  <c r="BP10" i="1"/>
  <c r="BN38" i="1"/>
  <c r="BN36" i="1"/>
  <c r="BN35" i="1"/>
  <c r="BN33" i="1"/>
  <c r="BN32" i="1"/>
  <c r="BN31" i="1"/>
  <c r="BN30" i="1"/>
  <c r="BN29" i="1"/>
  <c r="BN28" i="1"/>
  <c r="BN27" i="1"/>
  <c r="BN26" i="1"/>
  <c r="BN24" i="1"/>
  <c r="BN23" i="1"/>
  <c r="BN22" i="1"/>
  <c r="BN21" i="1"/>
  <c r="BN20" i="1"/>
  <c r="BN19" i="1"/>
  <c r="BN18" i="1"/>
  <c r="BN17" i="1"/>
  <c r="BN16" i="1"/>
  <c r="BN14" i="1"/>
  <c r="BN13" i="1"/>
  <c r="BN12" i="1"/>
  <c r="BN11" i="1"/>
  <c r="BN10" i="1"/>
  <c r="BN8" i="1"/>
  <c r="BL38" i="1"/>
  <c r="BL37" i="1"/>
  <c r="BL36" i="1"/>
  <c r="BL35" i="1"/>
  <c r="BL34" i="1"/>
  <c r="BL33" i="1"/>
  <c r="BL32" i="1"/>
  <c r="BL31" i="1"/>
  <c r="BL30" i="1"/>
  <c r="BL29" i="1"/>
  <c r="BL28" i="1"/>
  <c r="BL27" i="1"/>
  <c r="BL26" i="1"/>
  <c r="BL25" i="1"/>
  <c r="BL24" i="1"/>
  <c r="BL23" i="1"/>
  <c r="BL22" i="1"/>
  <c r="BL21" i="1"/>
  <c r="BL20" i="1"/>
  <c r="BL19" i="1"/>
  <c r="BL18" i="1"/>
  <c r="BL17" i="1"/>
  <c r="BL16" i="1"/>
  <c r="BL15" i="1"/>
  <c r="BL14" i="1"/>
  <c r="BL13" i="1"/>
  <c r="BL12" i="1"/>
  <c r="BL11" i="1"/>
  <c r="BL10" i="1"/>
  <c r="BL9" i="1"/>
  <c r="BL8" i="1"/>
  <c r="BJ38" i="1"/>
  <c r="BJ37" i="1"/>
  <c r="BJ36" i="1"/>
  <c r="BJ35" i="1"/>
  <c r="BJ34" i="1"/>
  <c r="BJ33" i="1"/>
  <c r="BJ32" i="1"/>
  <c r="BJ31" i="1"/>
  <c r="BJ30" i="1"/>
  <c r="BJ29" i="1"/>
  <c r="BJ28" i="1"/>
  <c r="BJ27" i="1"/>
  <c r="BJ26" i="1"/>
  <c r="BJ25" i="1"/>
  <c r="BJ24" i="1"/>
  <c r="BJ23" i="1"/>
  <c r="BJ22" i="1"/>
  <c r="BJ21" i="1"/>
  <c r="BJ20" i="1"/>
  <c r="BJ19" i="1"/>
  <c r="BJ18" i="1"/>
  <c r="BJ17" i="1"/>
  <c r="BJ16" i="1"/>
  <c r="BJ15" i="1"/>
  <c r="BJ14" i="1"/>
  <c r="BJ13" i="1"/>
  <c r="BJ12" i="1"/>
  <c r="BJ11" i="1"/>
  <c r="BJ10" i="1"/>
  <c r="BJ9" i="1"/>
  <c r="BJ8" i="1"/>
  <c r="BZ7" i="1"/>
  <c r="BV7" i="1"/>
  <c r="BR7" i="1"/>
  <c r="BP7" i="1"/>
  <c r="BN7" i="1"/>
  <c r="BL7" i="1"/>
  <c r="BJ7" i="1"/>
  <c r="BD38" i="1"/>
  <c r="AX38" i="1"/>
  <c r="BD37" i="1"/>
  <c r="BD36" i="1"/>
  <c r="AL36" i="1"/>
  <c r="BD35" i="1"/>
  <c r="AJ35" i="1"/>
  <c r="BD34" i="1"/>
  <c r="AP34" i="1"/>
  <c r="BD33" i="1"/>
  <c r="AF33" i="1"/>
  <c r="BD32" i="1"/>
  <c r="BF32" i="1"/>
  <c r="BD31" i="1"/>
  <c r="BF31" i="1"/>
  <c r="BD30" i="1"/>
  <c r="AH30" i="1"/>
  <c r="BD29" i="1"/>
  <c r="BF29" i="1"/>
  <c r="BD28" i="1"/>
  <c r="AT28" i="1"/>
  <c r="BD27" i="1"/>
  <c r="AZ27" i="1"/>
  <c r="BD26" i="1"/>
  <c r="BD25" i="1"/>
  <c r="BD24" i="1"/>
  <c r="AL24" i="1"/>
  <c r="BD23" i="1"/>
  <c r="AR23" i="1"/>
  <c r="BD22" i="1"/>
  <c r="AX22" i="1"/>
  <c r="BD21" i="1"/>
  <c r="AN21" i="1"/>
  <c r="BD20" i="1"/>
  <c r="AL20" i="1"/>
  <c r="BD19" i="1"/>
  <c r="AJ19" i="1"/>
  <c r="BD18" i="1"/>
  <c r="AP18" i="1"/>
  <c r="BD17" i="1"/>
  <c r="BD16" i="1"/>
  <c r="BF16" i="1"/>
  <c r="BD15" i="1"/>
  <c r="AJ15" i="1"/>
  <c r="BD14" i="1"/>
  <c r="AH14" i="1"/>
  <c r="BD13" i="1"/>
  <c r="BF13" i="1"/>
  <c r="BD12" i="1"/>
  <c r="AT12" i="1"/>
  <c r="BD11" i="1"/>
  <c r="AZ11" i="1"/>
  <c r="BD10" i="1"/>
  <c r="BD9" i="1"/>
  <c r="BD8" i="1"/>
  <c r="AL8" i="1"/>
  <c r="BD7"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39" i="1"/>
  <c r="CT7" i="1"/>
  <c r="BD39" i="1"/>
  <c r="BF19" i="1"/>
  <c r="BF35" i="1"/>
  <c r="AL16" i="1"/>
  <c r="BF20" i="1"/>
  <c r="BF36" i="1"/>
  <c r="BF11" i="1"/>
  <c r="BF27" i="1"/>
  <c r="AZ7" i="1"/>
  <c r="AR19" i="1"/>
  <c r="BF12" i="1"/>
  <c r="BF28" i="1"/>
  <c r="AJ31" i="1"/>
  <c r="AT36" i="1"/>
  <c r="BH7" i="1"/>
  <c r="BF15" i="1"/>
  <c r="BF23" i="1"/>
  <c r="AJ7" i="1"/>
  <c r="AL32" i="1"/>
  <c r="AR35" i="1"/>
  <c r="BF8" i="1"/>
  <c r="BF24" i="1"/>
  <c r="AR7" i="1"/>
  <c r="AT20" i="1"/>
  <c r="AZ23" i="1"/>
  <c r="CT9" i="1"/>
  <c r="AX9" i="1"/>
  <c r="AP9" i="1"/>
  <c r="AH9" i="1"/>
  <c r="AZ9" i="1"/>
  <c r="AR9" i="1"/>
  <c r="AJ9" i="1"/>
  <c r="AT9" i="1"/>
  <c r="AL9" i="1"/>
  <c r="CT17" i="1"/>
  <c r="AX17" i="1"/>
  <c r="AP17" i="1"/>
  <c r="AH17" i="1"/>
  <c r="AZ17" i="1"/>
  <c r="AR17" i="1"/>
  <c r="AJ17" i="1"/>
  <c r="AT17" i="1"/>
  <c r="AL17" i="1"/>
  <c r="CT25" i="1"/>
  <c r="AX25" i="1"/>
  <c r="AP25" i="1"/>
  <c r="AH25" i="1"/>
  <c r="AZ25" i="1"/>
  <c r="AR25" i="1"/>
  <c r="AJ25" i="1"/>
  <c r="AT25" i="1"/>
  <c r="AL25" i="1"/>
  <c r="CT37" i="1"/>
  <c r="AX37" i="1"/>
  <c r="AP37" i="1"/>
  <c r="AH37" i="1"/>
  <c r="AZ37" i="1"/>
  <c r="AR37" i="1"/>
  <c r="AJ37" i="1"/>
  <c r="AT37" i="1"/>
  <c r="AL37" i="1"/>
  <c r="BH17" i="1"/>
  <c r="BH33" i="1"/>
  <c r="AF29" i="1"/>
  <c r="AN33" i="1"/>
  <c r="AV37" i="1"/>
  <c r="CT10" i="1"/>
  <c r="AZ10" i="1"/>
  <c r="AR10" i="1"/>
  <c r="AJ10" i="1"/>
  <c r="AT10" i="1"/>
  <c r="AL10" i="1"/>
  <c r="AV10" i="1"/>
  <c r="AN10" i="1"/>
  <c r="CT14" i="1"/>
  <c r="AZ14" i="1"/>
  <c r="AR14" i="1"/>
  <c r="AJ14" i="1"/>
  <c r="AT14" i="1"/>
  <c r="AL14" i="1"/>
  <c r="AV14" i="1"/>
  <c r="AN14" i="1"/>
  <c r="AF14" i="1"/>
  <c r="CT18" i="1"/>
  <c r="AZ18" i="1"/>
  <c r="AR18" i="1"/>
  <c r="AJ18" i="1"/>
  <c r="AT18" i="1"/>
  <c r="AL18" i="1"/>
  <c r="AV18" i="1"/>
  <c r="AN18" i="1"/>
  <c r="AF18" i="1"/>
  <c r="AZ22" i="1"/>
  <c r="AR22" i="1"/>
  <c r="AJ22" i="1"/>
  <c r="AT22" i="1"/>
  <c r="AL22" i="1"/>
  <c r="AV22" i="1"/>
  <c r="AN22" i="1"/>
  <c r="AF22" i="1"/>
  <c r="CT26" i="1"/>
  <c r="AZ26" i="1"/>
  <c r="AR26" i="1"/>
  <c r="AJ26" i="1"/>
  <c r="AT26" i="1"/>
  <c r="AL26" i="1"/>
  <c r="AV26" i="1"/>
  <c r="AN26" i="1"/>
  <c r="AF26" i="1"/>
  <c r="CT30" i="1"/>
  <c r="AZ30" i="1"/>
  <c r="AR30" i="1"/>
  <c r="AJ30" i="1"/>
  <c r="AT30" i="1"/>
  <c r="AL30" i="1"/>
  <c r="AV30" i="1"/>
  <c r="AN30" i="1"/>
  <c r="AF30" i="1"/>
  <c r="CT34" i="1"/>
  <c r="AZ34" i="1"/>
  <c r="AR34" i="1"/>
  <c r="AJ34" i="1"/>
  <c r="AT34" i="1"/>
  <c r="AL34" i="1"/>
  <c r="AV34" i="1"/>
  <c r="AN34" i="1"/>
  <c r="AF34" i="1"/>
  <c r="CT38" i="1"/>
  <c r="AZ38" i="1"/>
  <c r="AR38" i="1"/>
  <c r="AJ38" i="1"/>
  <c r="AT38" i="1"/>
  <c r="AL38" i="1"/>
  <c r="AV38" i="1"/>
  <c r="AN38" i="1"/>
  <c r="AF38" i="1"/>
  <c r="BF9" i="1"/>
  <c r="BF17" i="1"/>
  <c r="BF21" i="1"/>
  <c r="BF25" i="1"/>
  <c r="BF33" i="1"/>
  <c r="BF37" i="1"/>
  <c r="BH10" i="1"/>
  <c r="BH14" i="1"/>
  <c r="BH18" i="1"/>
  <c r="BH22" i="1"/>
  <c r="BH26" i="1"/>
  <c r="BH30" i="1"/>
  <c r="BH34" i="1"/>
  <c r="BH38" i="1"/>
  <c r="AL7" i="1"/>
  <c r="AT7" i="1"/>
  <c r="AF8" i="1"/>
  <c r="AF17" i="1"/>
  <c r="AH18" i="1"/>
  <c r="AH34" i="1"/>
  <c r="AN37" i="1"/>
  <c r="AP22" i="1"/>
  <c r="AP38" i="1"/>
  <c r="AT8" i="1"/>
  <c r="AT24" i="1"/>
  <c r="AV9" i="1"/>
  <c r="AV25" i="1"/>
  <c r="AX10" i="1"/>
  <c r="AX26" i="1"/>
  <c r="CT13" i="1"/>
  <c r="AX13" i="1"/>
  <c r="AP13" i="1"/>
  <c r="AH13" i="1"/>
  <c r="AZ13" i="1"/>
  <c r="AR13" i="1"/>
  <c r="AJ13" i="1"/>
  <c r="AT13" i="1"/>
  <c r="AL13" i="1"/>
  <c r="CT21" i="1"/>
  <c r="AX21" i="1"/>
  <c r="AP21" i="1"/>
  <c r="AH21" i="1"/>
  <c r="AZ21" i="1"/>
  <c r="AR21" i="1"/>
  <c r="AJ21" i="1"/>
  <c r="AT21" i="1"/>
  <c r="AL21" i="1"/>
  <c r="CT29" i="1"/>
  <c r="AX29" i="1"/>
  <c r="AP29" i="1"/>
  <c r="AH29" i="1"/>
  <c r="AZ29" i="1"/>
  <c r="AR29" i="1"/>
  <c r="AJ29" i="1"/>
  <c r="AT29" i="1"/>
  <c r="AL29" i="1"/>
  <c r="BH13" i="1"/>
  <c r="BH21" i="1"/>
  <c r="BH29" i="1"/>
  <c r="AF13" i="1"/>
  <c r="AN17" i="1"/>
  <c r="AV21" i="1"/>
  <c r="CT11" i="1"/>
  <c r="AT11" i="1"/>
  <c r="AL11" i="1"/>
  <c r="AV11" i="1"/>
  <c r="AN11" i="1"/>
  <c r="AF11" i="1"/>
  <c r="AX11" i="1"/>
  <c r="AP11" i="1"/>
  <c r="AH11" i="1"/>
  <c r="CT15" i="1"/>
  <c r="AT15" i="1"/>
  <c r="AL15" i="1"/>
  <c r="AV15" i="1"/>
  <c r="AN15" i="1"/>
  <c r="AF15" i="1"/>
  <c r="AX15" i="1"/>
  <c r="AP15" i="1"/>
  <c r="AH15" i="1"/>
  <c r="CT19" i="1"/>
  <c r="AT19" i="1"/>
  <c r="AL19" i="1"/>
  <c r="AV19" i="1"/>
  <c r="AN19" i="1"/>
  <c r="AF19" i="1"/>
  <c r="AX19" i="1"/>
  <c r="AP19" i="1"/>
  <c r="AH19" i="1"/>
  <c r="CT23" i="1"/>
  <c r="AT23" i="1"/>
  <c r="AL23" i="1"/>
  <c r="AV23" i="1"/>
  <c r="AN23" i="1"/>
  <c r="AF23" i="1"/>
  <c r="AX23" i="1"/>
  <c r="AP23" i="1"/>
  <c r="AH23" i="1"/>
  <c r="CT27" i="1"/>
  <c r="AT27" i="1"/>
  <c r="AL27" i="1"/>
  <c r="AV27" i="1"/>
  <c r="AN27" i="1"/>
  <c r="AF27" i="1"/>
  <c r="AX27" i="1"/>
  <c r="AP27" i="1"/>
  <c r="AH27" i="1"/>
  <c r="CT31" i="1"/>
  <c r="AT31" i="1"/>
  <c r="AL31" i="1"/>
  <c r="AV31" i="1"/>
  <c r="AN31" i="1"/>
  <c r="AF31" i="1"/>
  <c r="AX31" i="1"/>
  <c r="AP31" i="1"/>
  <c r="AH31" i="1"/>
  <c r="CT35" i="1"/>
  <c r="AT35" i="1"/>
  <c r="AL35" i="1"/>
  <c r="AV35" i="1"/>
  <c r="AN35" i="1"/>
  <c r="AF35" i="1"/>
  <c r="AX35" i="1"/>
  <c r="AP35" i="1"/>
  <c r="AH35" i="1"/>
  <c r="BF7" i="1"/>
  <c r="BF10" i="1"/>
  <c r="BF14" i="1"/>
  <c r="BF18" i="1"/>
  <c r="BF22" i="1"/>
  <c r="BF26" i="1"/>
  <c r="BF30" i="1"/>
  <c r="BF34" i="1"/>
  <c r="BF38" i="1"/>
  <c r="BH11" i="1"/>
  <c r="BH15" i="1"/>
  <c r="BH19" i="1"/>
  <c r="BH23" i="1"/>
  <c r="BH27" i="1"/>
  <c r="BH31" i="1"/>
  <c r="BH35" i="1"/>
  <c r="AF7" i="1"/>
  <c r="AN7" i="1"/>
  <c r="AV7" i="1"/>
  <c r="AF9" i="1"/>
  <c r="AF21" i="1"/>
  <c r="AF37" i="1"/>
  <c r="AH22" i="1"/>
  <c r="AH38" i="1"/>
  <c r="AJ23" i="1"/>
  <c r="AN9" i="1"/>
  <c r="AN25" i="1"/>
  <c r="AP10" i="1"/>
  <c r="AP26" i="1"/>
  <c r="AR11" i="1"/>
  <c r="AR27" i="1"/>
  <c r="AV13" i="1"/>
  <c r="AV29" i="1"/>
  <c r="AX14" i="1"/>
  <c r="AX30" i="1"/>
  <c r="AZ15" i="1"/>
  <c r="AZ31" i="1"/>
  <c r="CT33" i="1"/>
  <c r="AX33" i="1"/>
  <c r="AP33" i="1"/>
  <c r="AH33" i="1"/>
  <c r="AZ33" i="1"/>
  <c r="AR33" i="1"/>
  <c r="AJ33" i="1"/>
  <c r="AT33" i="1"/>
  <c r="AL33" i="1"/>
  <c r="BH9" i="1"/>
  <c r="BH25" i="1"/>
  <c r="BH37" i="1"/>
  <c r="CT8" i="1"/>
  <c r="AV8" i="1"/>
  <c r="AN8" i="1"/>
  <c r="AX8" i="1"/>
  <c r="AP8" i="1"/>
  <c r="AH8" i="1"/>
  <c r="AZ8" i="1"/>
  <c r="AR8" i="1"/>
  <c r="AJ8" i="1"/>
  <c r="CT12" i="1"/>
  <c r="AV12" i="1"/>
  <c r="AN12" i="1"/>
  <c r="AF12" i="1"/>
  <c r="AX12" i="1"/>
  <c r="AP12" i="1"/>
  <c r="AH12" i="1"/>
  <c r="AZ12" i="1"/>
  <c r="AR12" i="1"/>
  <c r="AJ12" i="1"/>
  <c r="CT16" i="1"/>
  <c r="AV16" i="1"/>
  <c r="AN16" i="1"/>
  <c r="AF16" i="1"/>
  <c r="AX16" i="1"/>
  <c r="AP16" i="1"/>
  <c r="AH16" i="1"/>
  <c r="AZ16" i="1"/>
  <c r="AR16" i="1"/>
  <c r="AJ16" i="1"/>
  <c r="CT20" i="1"/>
  <c r="AV20" i="1"/>
  <c r="AN20" i="1"/>
  <c r="AF20" i="1"/>
  <c r="AX20" i="1"/>
  <c r="AP20" i="1"/>
  <c r="AH20" i="1"/>
  <c r="AZ20" i="1"/>
  <c r="AR20" i="1"/>
  <c r="AJ20" i="1"/>
  <c r="CT24" i="1"/>
  <c r="AV24" i="1"/>
  <c r="AN24" i="1"/>
  <c r="AF24" i="1"/>
  <c r="AX24" i="1"/>
  <c r="AP24" i="1"/>
  <c r="AH24" i="1"/>
  <c r="AZ24" i="1"/>
  <c r="AR24" i="1"/>
  <c r="AJ24" i="1"/>
  <c r="CT28" i="1"/>
  <c r="AV28" i="1"/>
  <c r="AN28" i="1"/>
  <c r="AF28" i="1"/>
  <c r="AX28" i="1"/>
  <c r="AP28" i="1"/>
  <c r="AH28" i="1"/>
  <c r="AZ28" i="1"/>
  <c r="AR28" i="1"/>
  <c r="AJ28" i="1"/>
  <c r="CT32" i="1"/>
  <c r="AV32" i="1"/>
  <c r="AN32" i="1"/>
  <c r="AF32" i="1"/>
  <c r="AX32" i="1"/>
  <c r="AP32" i="1"/>
  <c r="AH32" i="1"/>
  <c r="AZ32" i="1"/>
  <c r="AR32" i="1"/>
  <c r="AJ32" i="1"/>
  <c r="CT36" i="1"/>
  <c r="AV36" i="1"/>
  <c r="AN36" i="1"/>
  <c r="AF36" i="1"/>
  <c r="AX36" i="1"/>
  <c r="AP36" i="1"/>
  <c r="AH36" i="1"/>
  <c r="AZ36" i="1"/>
  <c r="AR36" i="1"/>
  <c r="AJ36" i="1"/>
  <c r="BH8" i="1"/>
  <c r="BH12" i="1"/>
  <c r="BH16" i="1"/>
  <c r="BH20" i="1"/>
  <c r="BH24" i="1"/>
  <c r="BH28" i="1"/>
  <c r="BH32" i="1"/>
  <c r="BH36" i="1"/>
  <c r="AH7" i="1"/>
  <c r="AP7" i="1"/>
  <c r="AX7" i="1"/>
  <c r="AF10" i="1"/>
  <c r="AF25" i="1"/>
  <c r="AH10" i="1"/>
  <c r="AH26" i="1"/>
  <c r="AJ11" i="1"/>
  <c r="AJ27" i="1"/>
  <c r="AL12" i="1"/>
  <c r="AL28" i="1"/>
  <c r="AN13" i="1"/>
  <c r="AN29" i="1"/>
  <c r="AP14" i="1"/>
  <c r="AP30" i="1"/>
  <c r="AR15" i="1"/>
  <c r="AR31" i="1"/>
  <c r="AT16" i="1"/>
  <c r="AT32" i="1"/>
  <c r="AV17" i="1"/>
  <c r="AV33" i="1"/>
  <c r="AX18" i="1"/>
  <c r="AX34" i="1"/>
  <c r="AZ19" i="1"/>
  <c r="AZ35" i="1"/>
  <c r="V38" i="1"/>
  <c r="T38" i="1"/>
  <c r="V37" i="1"/>
  <c r="T37" i="1"/>
  <c r="V36" i="1"/>
  <c r="T36" i="1"/>
  <c r="V35" i="1"/>
  <c r="T35" i="1"/>
  <c r="V34" i="1"/>
  <c r="T34" i="1"/>
  <c r="V33" i="1"/>
  <c r="T33" i="1"/>
  <c r="V32" i="1"/>
  <c r="T32" i="1"/>
  <c r="V31" i="1"/>
  <c r="T31" i="1"/>
  <c r="V30" i="1"/>
  <c r="T30" i="1"/>
  <c r="V29" i="1"/>
  <c r="T29" i="1"/>
  <c r="V28" i="1"/>
  <c r="T28" i="1"/>
  <c r="V27" i="1"/>
  <c r="T27" i="1"/>
  <c r="V26" i="1"/>
  <c r="T26" i="1"/>
  <c r="V25" i="1"/>
  <c r="T25" i="1"/>
  <c r="V24" i="1"/>
  <c r="T24" i="1"/>
  <c r="V23" i="1"/>
  <c r="T23" i="1"/>
  <c r="V22" i="1"/>
  <c r="T22" i="1"/>
  <c r="V21" i="1"/>
  <c r="T21" i="1"/>
  <c r="V20" i="1"/>
  <c r="T20" i="1"/>
  <c r="V19" i="1"/>
  <c r="T19" i="1"/>
  <c r="V18" i="1"/>
  <c r="T18" i="1"/>
  <c r="V17" i="1"/>
  <c r="T17" i="1"/>
  <c r="V16" i="1"/>
  <c r="T16" i="1"/>
  <c r="V15" i="1"/>
  <c r="T15" i="1"/>
  <c r="V14" i="1"/>
  <c r="T14" i="1"/>
  <c r="V13" i="1"/>
  <c r="T13" i="1"/>
  <c r="V12" i="1"/>
  <c r="T12" i="1"/>
  <c r="V11" i="1"/>
  <c r="T11" i="1"/>
  <c r="V10" i="1"/>
  <c r="T10" i="1"/>
  <c r="V9" i="1"/>
  <c r="T9" i="1"/>
  <c r="V8" i="1"/>
  <c r="T8" i="1"/>
  <c r="V7" i="1"/>
  <c r="T7" i="1"/>
  <c r="T39" i="1"/>
  <c r="V39" i="1"/>
  <c r="AV39" i="1"/>
  <c r="AN39" i="1"/>
  <c r="BH39" i="1"/>
  <c r="AF39" i="1"/>
  <c r="AL39" i="1"/>
  <c r="AX39" i="1"/>
  <c r="AZ39" i="1"/>
  <c r="BF39" i="1"/>
  <c r="AT39" i="1"/>
  <c r="AP39" i="1"/>
  <c r="AR39" i="1"/>
  <c r="AH39" i="1"/>
  <c r="AJ39" i="1"/>
</calcChain>
</file>

<file path=xl/sharedStrings.xml><?xml version="1.0" encoding="utf-8"?>
<sst xmlns="http://schemas.openxmlformats.org/spreadsheetml/2006/main" count="1747" uniqueCount="808">
  <si>
    <t>Clave INEGI</t>
  </si>
  <si>
    <t>Congreso</t>
  </si>
  <si>
    <t>Sección</t>
  </si>
  <si>
    <t>Composición</t>
  </si>
  <si>
    <t>Manejo de recursos públicos</t>
  </si>
  <si>
    <t>Subsección</t>
  </si>
  <si>
    <t>Numeralia</t>
  </si>
  <si>
    <t>Periodos</t>
  </si>
  <si>
    <t>Medios electrónicos</t>
  </si>
  <si>
    <t>Marco normativo</t>
  </si>
  <si>
    <t>Sistema electoral</t>
  </si>
  <si>
    <t>Partidos políticos</t>
  </si>
  <si>
    <t>Integración partidista</t>
  </si>
  <si>
    <t>Reelección legislativa</t>
  </si>
  <si>
    <t>Paridad de género</t>
  </si>
  <si>
    <t>Presupuesto aprobado</t>
  </si>
  <si>
    <t>Momentos contables</t>
  </si>
  <si>
    <t>Remuneraciones</t>
  </si>
  <si>
    <t>Gastos específicos</t>
  </si>
  <si>
    <t>Sesiones</t>
  </si>
  <si>
    <t>Comisiones</t>
  </si>
  <si>
    <t>Plazas</t>
  </si>
  <si>
    <t>Transparencia</t>
  </si>
  <si>
    <t>Indicador</t>
  </si>
  <si>
    <t>Población</t>
  </si>
  <si>
    <t>Padrón electoral</t>
  </si>
  <si>
    <t>Lista nominal</t>
  </si>
  <si>
    <t>Habitantes por diputado</t>
  </si>
  <si>
    <t>Legislatura</t>
  </si>
  <si>
    <t>Periodo de legislatura</t>
  </si>
  <si>
    <t>Portal del Congreso</t>
  </si>
  <si>
    <t>Twitter</t>
  </si>
  <si>
    <t>Seguidores</t>
  </si>
  <si>
    <t>Facebook</t>
  </si>
  <si>
    <t>Me gusta</t>
  </si>
  <si>
    <t>Constitución del estado</t>
  </si>
  <si>
    <t>Ley Orgánica del Congreso</t>
  </si>
  <si>
    <t>Número de diputados</t>
  </si>
  <si>
    <r>
      <t xml:space="preserve">Mayoría relativa </t>
    </r>
    <r>
      <rPr>
        <sz val="10"/>
        <color rgb="FF000000"/>
        <rFont val="Cambria"/>
        <family val="1"/>
        <charset val="1"/>
      </rPr>
      <t>(uninominales)</t>
    </r>
  </si>
  <si>
    <r>
      <t xml:space="preserve">% Mayoría relativa </t>
    </r>
    <r>
      <rPr>
        <sz val="10"/>
        <color rgb="FF000000"/>
        <rFont val="Cambria"/>
        <family val="1"/>
        <charset val="1"/>
      </rPr>
      <t>(uninominales)</t>
    </r>
  </si>
  <si>
    <r>
      <t xml:space="preserve">Representación proporcional </t>
    </r>
    <r>
      <rPr>
        <sz val="10"/>
        <color rgb="FF000000"/>
        <rFont val="Cambria"/>
        <family val="1"/>
        <charset val="1"/>
      </rPr>
      <t>(plurinominales)</t>
    </r>
  </si>
  <si>
    <r>
      <t xml:space="preserve">% Representación proporcional </t>
    </r>
    <r>
      <rPr>
        <sz val="10"/>
        <color rgb="FF000000"/>
        <rFont val="Cambria"/>
        <family val="1"/>
        <charset val="1"/>
      </rPr>
      <t>(plurinominales)</t>
    </r>
  </si>
  <si>
    <t>Fundamento número y tipo de diputados</t>
  </si>
  <si>
    <t>Partidos políticos en el Congreso</t>
  </si>
  <si>
    <t>Partidos políticos locales en el Congreso</t>
  </si>
  <si>
    <t>Partido mayoritario</t>
  </si>
  <si>
    <t>% Partido mayoritario</t>
  </si>
  <si>
    <t>Control partidista en el Congreso</t>
  </si>
  <si>
    <t>Reforma a la constitución local</t>
  </si>
  <si>
    <t>Fundamento reforma a la constitución local</t>
  </si>
  <si>
    <t>Integración del Congreso</t>
  </si>
  <si>
    <t>Diputados PRI</t>
  </si>
  <si>
    <t>% Diputados PRI</t>
  </si>
  <si>
    <t>Diputados PAN</t>
  </si>
  <si>
    <t>% Diputados PAN</t>
  </si>
  <si>
    <t>Diputados PRD</t>
  </si>
  <si>
    <t>% Diputados PRD</t>
  </si>
  <si>
    <t>Diputados PVEM</t>
  </si>
  <si>
    <t>% Diputados PVEM</t>
  </si>
  <si>
    <t>Diputados MORENA</t>
  </si>
  <si>
    <t>% Diputados MORENA</t>
  </si>
  <si>
    <t>Diputados MC</t>
  </si>
  <si>
    <t>% Diputados MC</t>
  </si>
  <si>
    <t>Diputados NA</t>
  </si>
  <si>
    <t>% Diputados NA</t>
  </si>
  <si>
    <t>Diputados PT</t>
  </si>
  <si>
    <t>% Diputados PT</t>
  </si>
  <si>
    <t>Diputados PES</t>
  </si>
  <si>
    <t>% Diputados PES</t>
  </si>
  <si>
    <t>Diputados partidos locales</t>
  </si>
  <si>
    <t>% Diputados Partidos locales</t>
  </si>
  <si>
    <t>Diputados independientes</t>
  </si>
  <si>
    <t>% Diputados independientes</t>
  </si>
  <si>
    <t>Años consecutivos como legislador</t>
  </si>
  <si>
    <t>Fundamento</t>
  </si>
  <si>
    <t>Aplicabilidad de la reelección legislativa</t>
  </si>
  <si>
    <t>% Diputados</t>
  </si>
  <si>
    <t>Diputadas</t>
  </si>
  <si>
    <t>% Diputadas</t>
  </si>
  <si>
    <t>Diputadas PRI</t>
  </si>
  <si>
    <t>% Diputadas PRI</t>
  </si>
  <si>
    <t>Diputadas PAN</t>
  </si>
  <si>
    <t>% Diputadas PAN</t>
  </si>
  <si>
    <t>Diputadas PRD</t>
  </si>
  <si>
    <t>% Diputadas PRD</t>
  </si>
  <si>
    <t>Diputadas PVEM</t>
  </si>
  <si>
    <t>% Diputadas PVEM</t>
  </si>
  <si>
    <t>Diputadas MORENA</t>
  </si>
  <si>
    <t>% Diputadas MORENA</t>
  </si>
  <si>
    <t>Diputadas MC</t>
  </si>
  <si>
    <t>% Diputadas MC</t>
  </si>
  <si>
    <t>Diputadas NA</t>
  </si>
  <si>
    <t>% Diputadas NA</t>
  </si>
  <si>
    <t>Diputadas PT</t>
  </si>
  <si>
    <t>% Diputadas PT</t>
  </si>
  <si>
    <t>Diputadas PES</t>
  </si>
  <si>
    <t>% Diputadas PES</t>
  </si>
  <si>
    <t>Diputadas partidos locales</t>
  </si>
  <si>
    <t>% Diputadas partidos locales</t>
  </si>
  <si>
    <t>Diputadas independientes</t>
  </si>
  <si>
    <t>% Diputadas independientes</t>
  </si>
  <si>
    <t>Presupuesto del Congreso en 2012</t>
  </si>
  <si>
    <t>Presupuesto del Congreso en 2013</t>
  </si>
  <si>
    <t>Presupuesto del Congreso en 2014</t>
  </si>
  <si>
    <t>Presupuesto del Congreso en 2015</t>
  </si>
  <si>
    <t>Presupuesto del Congreso en 2016</t>
  </si>
  <si>
    <t>Presupuesto del Congreso en 2017</t>
  </si>
  <si>
    <t>Variación entre el presupuesto aprobado y el modificado</t>
  </si>
  <si>
    <t>Variación entre el presupuesto aprobado y el devengado</t>
  </si>
  <si>
    <t>Remuneración bruta mensual</t>
  </si>
  <si>
    <t>Remuneración neta mensual</t>
  </si>
  <si>
    <t>Aguinaldo</t>
  </si>
  <si>
    <t>Bonos</t>
  </si>
  <si>
    <t>Primas</t>
  </si>
  <si>
    <t>Remuneraciones Personal transitorio</t>
  </si>
  <si>
    <t>Combustibles</t>
  </si>
  <si>
    <t>Comunicación social</t>
  </si>
  <si>
    <t>Traslado y Viáticos</t>
  </si>
  <si>
    <t>Servicios oficiales</t>
  </si>
  <si>
    <t>Otros servicios generales</t>
  </si>
  <si>
    <t>Subsidios y subvenciones</t>
  </si>
  <si>
    <t>Ayudas sociales</t>
  </si>
  <si>
    <t>Pensiones y jubilaciones</t>
  </si>
  <si>
    <t>Periodos ordinarios de sesiones</t>
  </si>
  <si>
    <t>Fundamento constitucional o legal
(Artículo)</t>
  </si>
  <si>
    <t>Número mínimo de sesiones</t>
  </si>
  <si>
    <t>Fundamento Ley o Reglamento del Congreso del número mínimo de sesiones</t>
  </si>
  <si>
    <t>Sesiones celebradas</t>
  </si>
  <si>
    <t>Comisiones legislativas permanentes</t>
  </si>
  <si>
    <t>Fundamento Comisiones legislativas permanentes</t>
  </si>
  <si>
    <t>Plazas legislativas</t>
  </si>
  <si>
    <t>Plazas por diputado</t>
  </si>
  <si>
    <t>Solicitudes recibidas</t>
  </si>
  <si>
    <t>Unidad de Transparencia</t>
  </si>
  <si>
    <t>Padrón de cabilderos</t>
  </si>
  <si>
    <t>Descripción</t>
  </si>
  <si>
    <t>Término del periodo durante el cual funciona el Congreso local</t>
  </si>
  <si>
    <t>Años que abarca la legislatura</t>
  </si>
  <si>
    <t>Liga de la página del congreso</t>
  </si>
  <si>
    <t>Vínculo al twitter del congreso</t>
  </si>
  <si>
    <t>Vínculo al facebook del congreso</t>
  </si>
  <si>
    <t>Liga de la constiución local</t>
  </si>
  <si>
    <t>Liga de la ley orgánica del congreso</t>
  </si>
  <si>
    <t>Número de diputados electos por el principio de mayoría relativa</t>
  </si>
  <si>
    <t>Porcentaje que representa el número de diputados por el principio de mayoría relativa del total de diputados</t>
  </si>
  <si>
    <t>Número de diputados electos por el principio de representación propocional</t>
  </si>
  <si>
    <t>Porcentaje que representa el número de diputados por el principio de representación proporcional del total de diputados</t>
  </si>
  <si>
    <t>Artículo de la Constitución del Estado que señala el número y tipo de diputados del Congreso local</t>
  </si>
  <si>
    <t>Número de partidos políticos (nacionales y locales) con representación en el Congreso local</t>
  </si>
  <si>
    <t>Denominación de los partidos políticos locales que tienen representación en el Congreso local</t>
  </si>
  <si>
    <t>Partido político con el mayor número diputados en el Congreso local</t>
  </si>
  <si>
    <t>Porcentaje de diputados del partido mayoritario respecto del total de diputados del Congreso local</t>
  </si>
  <si>
    <t>"Mayoría simple" si un partido polìtico cuenta con la mitad más uno de los diputados locales; "Mayoría calificada" si un partido cuenta con dos terceras partes de los diputados locales; "Dividido" en otro caso</t>
  </si>
  <si>
    <t>Número de votos exigidos para reformar la constitución local</t>
  </si>
  <si>
    <t>Artículo de la Constitución local que señala el número de votos para reformarla</t>
  </si>
  <si>
    <t>Resumen de la integración del Congreso local</t>
  </si>
  <si>
    <t>Número de diputados del PRI</t>
  </si>
  <si>
    <t>Porcentaje que representa el número de diputados del PRI del total de legisladores del Congreso local</t>
  </si>
  <si>
    <t>Número de diputados del PAN</t>
  </si>
  <si>
    <t>Porcentaje que representa el número de diputados del PAN del total de legisladores del Congreso local</t>
  </si>
  <si>
    <t>Número de diputados del PRD</t>
  </si>
  <si>
    <t>Porcentaje que representa el número de diputados del PRD del total de legisladores del Congreso local</t>
  </si>
  <si>
    <t>Número de diputados del PVEM</t>
  </si>
  <si>
    <t>Porcentaje que representa el número de diputados del PVEM del total de legisladores del Congreso local</t>
  </si>
  <si>
    <t>Número de diputados de MORENA</t>
  </si>
  <si>
    <t>Porcentaje que representa el número de diputados del MORENA del total de legisladores del Congreso local</t>
  </si>
  <si>
    <t>Número de diputados de MC</t>
  </si>
  <si>
    <t>Porcentaje que representa el número de diputados del MC del total de legisladores del Congreso local</t>
  </si>
  <si>
    <t>Número de diputados de NA</t>
  </si>
  <si>
    <t>Porcentaje que representa el número de diputados del NA del total de legisladores del Congreso local</t>
  </si>
  <si>
    <t>Número de diputados del PT</t>
  </si>
  <si>
    <t>Porcentaje que representa el número de diputados del PT del total de legisladores del Congreso local</t>
  </si>
  <si>
    <t>Número de diputados del PES</t>
  </si>
  <si>
    <t>Porcentaje que representa el número de diputados del PES del total de legisladores del Congreso local</t>
  </si>
  <si>
    <t>Número de diputados de partidos locales</t>
  </si>
  <si>
    <t>Porcentaje que representa el número de diputados de partidos locales del total de legisladores del Congreso local</t>
  </si>
  <si>
    <t>Número de diputados independientes</t>
  </si>
  <si>
    <t>Porcentaje que representa el número de diputados independientes del total de legisladores del Congreso local</t>
  </si>
  <si>
    <t>Número máximo de años consecutivos como diputado local</t>
  </si>
  <si>
    <t>Artículo de la Constitución local que señala los periodos consecutivos a los que puedo aspirar un diputado</t>
  </si>
  <si>
    <t>Año a partir del cual un diputado electo puede aspirar a la reelección legislativa</t>
  </si>
  <si>
    <t>Número de representantes del género masculino</t>
  </si>
  <si>
    <t>Porcentaje que representa el número de diputados del total de legisladores</t>
  </si>
  <si>
    <t>Número de representantes del género femenino</t>
  </si>
  <si>
    <t>Porcentaje que representa el número de diputadas del total de legisladores</t>
  </si>
  <si>
    <t>Número de representantes del PRI del género femenino</t>
  </si>
  <si>
    <t>Porcentaje que representa el número de diputadas del PRI del total de legisladores del PRI</t>
  </si>
  <si>
    <t>Número de representantes del PAN del género femenino</t>
  </si>
  <si>
    <t>Porcentaje que representa el número de diputadas del PAN del total de legisladores del PAN</t>
  </si>
  <si>
    <t>Número de representantes del PRD del género femenino</t>
  </si>
  <si>
    <t>Porcentaje que representa el número de diputadas del PRD del total de legisladores del PRD</t>
  </si>
  <si>
    <t>Número de representantes del PVEM del género femenino</t>
  </si>
  <si>
    <t>Porcentaje que representa el número de diputadas del PVEM del total de legisladores del PVEM</t>
  </si>
  <si>
    <t>Número de representantes de MORENA del género femenino</t>
  </si>
  <si>
    <t>Porcentaje que representa el número de diputadas de MORENA del total de legisladores de MORENA</t>
  </si>
  <si>
    <t>Número de representantes de MC del género femenino</t>
  </si>
  <si>
    <t>Porcentaje que representa el número de diputadas de MC del total de legisladores de MC</t>
  </si>
  <si>
    <t>Número de representantes de NA del género femenino</t>
  </si>
  <si>
    <t>Porcentaje que representa el número de diputadas de NA del total de legisladores de NA</t>
  </si>
  <si>
    <t>Número de representantes del PT del género femenino</t>
  </si>
  <si>
    <t>Porcentaje que representa el número de diputadas del PT del total de legisladores del PT</t>
  </si>
  <si>
    <t>Número de representantes del PES del género femenino</t>
  </si>
  <si>
    <t>Porcentaje que representa el número de diputadas del PES del total de legisladores del PES</t>
  </si>
  <si>
    <t>Número de representantes de partidos locales del género femenino</t>
  </si>
  <si>
    <t>Porcentaje que representa el número de diputadas de partidos locales del total de legisladores de partidos locales</t>
  </si>
  <si>
    <t>Número de representantes independientes del género femenino</t>
  </si>
  <si>
    <t>Porcentaje que representa el número de diputadas independientes del total de legisladores independientes</t>
  </si>
  <si>
    <t>Presupuesto aprobado del Congreso en el ejercicio fiscal 2012</t>
  </si>
  <si>
    <t>Presupuesto aprobado del Congreso en el ejercicio fiscal 2013</t>
  </si>
  <si>
    <t>Presupuesto aprobado del Congreso en el ejercicio fiscal 2014</t>
  </si>
  <si>
    <t>Presupuesto aprobado del Congreso en el ejercicio fiscal 2015</t>
  </si>
  <si>
    <t>Presupuesto aprobado del Congreso en el ejercicio fiscal 2016</t>
  </si>
  <si>
    <t>Presupuesto aprobado del Congreso en el ejercicio fiscal 2017</t>
  </si>
  <si>
    <t>Diferencia entre el presupuesto aprobado y el modificado</t>
  </si>
  <si>
    <t>Diferencia entre el presupuesto aprobado y el devengado</t>
  </si>
  <si>
    <t>Tiempo fijado por la legislación local para que los diputados se reúnan en Pleno</t>
  </si>
  <si>
    <t>Artículo de la Constitución local o de la Ley Orgánica del Congreso que señala las fechas de los periodos ordinarios del Congreso local</t>
  </si>
  <si>
    <t>Número mínimo de sesiones en el Pleno del Congreso que deberán celebrarse durante los periodos ordinarios de sesiones</t>
  </si>
  <si>
    <t>Artículo de la Ley Orgánica o reglamento del Congreso local que señala los días mínimos en los que habrá de sesionar el Congreso en Pleno</t>
  </si>
  <si>
    <t>Número de comisiones legislativas permanentes del Congreso local</t>
  </si>
  <si>
    <t>Artículo de la Ley Orgánica del Congreso que señala el número de comisiones legislativas permanentes</t>
  </si>
  <si>
    <t>Número de plazas con las que cuenta el Congreso local (sin contar diputados)</t>
  </si>
  <si>
    <t>Número total de plazas con las que cuenta el Congreso local (sin contar diputados) entre el número total de diputados</t>
  </si>
  <si>
    <t>Integrantes de la unidad de transparencia</t>
  </si>
  <si>
    <t>Disponibilidad del padrón de cabilderos. Por cabildero se identifica al individuo ajeno al Congreso que represente a una persona física, organismo privado o social, que realice actividades para obtener una resolución o acuerdo favorable a los intereses propios o de terceros. El padrón de cabilderos está conformado por personas físicas y morales.</t>
  </si>
  <si>
    <t>Unidades</t>
  </si>
  <si>
    <t>Personas</t>
  </si>
  <si>
    <t>-</t>
  </si>
  <si>
    <t>Periodo</t>
  </si>
  <si>
    <t>Número de seguidores</t>
  </si>
  <si>
    <t>Porcentaje</t>
  </si>
  <si>
    <t>Años</t>
  </si>
  <si>
    <t>Número de diputadas</t>
  </si>
  <si>
    <t>Pesos corrientes</t>
  </si>
  <si>
    <t>Tasa de crecimiento real acumulada</t>
  </si>
  <si>
    <t>Días</t>
  </si>
  <si>
    <t>Solicitudes</t>
  </si>
  <si>
    <t>Fuente</t>
  </si>
  <si>
    <t>CONAPO</t>
  </si>
  <si>
    <t>INE</t>
  </si>
  <si>
    <t>CONAPO / Constituciones locales</t>
  </si>
  <si>
    <t>Solicitudes de información</t>
  </si>
  <si>
    <t>Página del Congreso</t>
  </si>
  <si>
    <t>Constituciones locales</t>
  </si>
  <si>
    <t>IMCO</t>
  </si>
  <si>
    <t>Páginas de los congresos locales</t>
  </si>
  <si>
    <t>Constitución local</t>
  </si>
  <si>
    <t>Presupuesto de Egresos de la entidad federativa 2012; Solicitudes de información</t>
  </si>
  <si>
    <t>Presupuesto de Egresos de la entidad federativa 2013; Solicitudes de información</t>
  </si>
  <si>
    <t>Presupuesto de Egresos de la entidad federativa 2014; Solicitudes de información</t>
  </si>
  <si>
    <t>Presupuesto de Egresos de la entidad federativa 2015; Solicitudes de información</t>
  </si>
  <si>
    <t>Presupuesto de Egresos de la entidad federativa 2016</t>
  </si>
  <si>
    <t>Presupuesto de Egresos de la entidad federativa 2017</t>
  </si>
  <si>
    <t>Solicitud de información</t>
  </si>
  <si>
    <t>Constituciones locales; leyes órgánicas de los congresos locales</t>
  </si>
  <si>
    <t>Leyes orgánicas de los congresos locales; reglamentos de los congresos locales</t>
  </si>
  <si>
    <t>Leyes orgánicas de los congresos locales</t>
  </si>
  <si>
    <t>01</t>
  </si>
  <si>
    <t>Aguascalientes</t>
  </si>
  <si>
    <t>LXIII</t>
  </si>
  <si>
    <t>2016-2018</t>
  </si>
  <si>
    <t>No se encontró</t>
  </si>
  <si>
    <t>NA</t>
  </si>
  <si>
    <t>https://www.facebook.com/hcongresoags/</t>
  </si>
  <si>
    <t>http://www.congresoags.gob.mx/congresoags/leyes.php</t>
  </si>
  <si>
    <t>02</t>
  </si>
  <si>
    <t>Baja California</t>
  </si>
  <si>
    <t>XXII</t>
  </si>
  <si>
    <t>2016-2019</t>
  </si>
  <si>
    <t>https://www.facebook.com/congresobc.poderlegislativo</t>
  </si>
  <si>
    <t>http://www.congresobc.gob.mx/Parlamentarias/TomosPDF/Leyes/TOMO_I/Constbc_06ENE2017.pdf</t>
  </si>
  <si>
    <t>http://www.congresobc.gob.mx/Parlamentarias/TomosPDF/Leyes/TOMO_I/LEYOCONG_06ENE2017.pdf</t>
  </si>
  <si>
    <t>ND</t>
  </si>
  <si>
    <t>03</t>
  </si>
  <si>
    <t>Baja California Sur</t>
  </si>
  <si>
    <t>XIV</t>
  </si>
  <si>
    <t>2015-2018</t>
  </si>
  <si>
    <t>http://www.cbcs.gob.mx/</t>
  </si>
  <si>
    <t>http://www.cbcs.gob.mx/index.php/trabajos-legislativos/leyes</t>
  </si>
  <si>
    <t>04</t>
  </si>
  <si>
    <t>Campeche</t>
  </si>
  <si>
    <t>LXII</t>
  </si>
  <si>
    <t>http://congresocam.gob.mx/</t>
  </si>
  <si>
    <t>Congresocam</t>
  </si>
  <si>
    <t>https://www.facebook.com/congresocampeche/</t>
  </si>
  <si>
    <t>http://legislacion.congresocam.gob.mx/images/legislacion/leyes_fundamentales/Constitucion_Politica_del_Estado_de_Camp.pdf</t>
  </si>
  <si>
    <t>http://legislacion.congresocam.gob.mx/images/legislacion/leyes/pdf/Ley_Organica_Poder_Legislativo.pdf</t>
  </si>
  <si>
    <t>07</t>
  </si>
  <si>
    <t>Chiapas</t>
  </si>
  <si>
    <t>LXVI</t>
  </si>
  <si>
    <t>http://congresochiapas.gob.mx/legislaturalxvi/</t>
  </si>
  <si>
    <t>CongresoChis</t>
  </si>
  <si>
    <t>http://www.congresochiapas.gob.mx/new/Info-Parlamentaria/LEY_0002.pdf?v=MTc=</t>
  </si>
  <si>
    <t>http://www.congresochiapas.gob.mx/new/Info-Parlamentaria/LEY_0068.pdf?v=Ng==</t>
  </si>
  <si>
    <t>08</t>
  </si>
  <si>
    <t>Chihuahua</t>
  </si>
  <si>
    <t>LXV</t>
  </si>
  <si>
    <t>http://www.congresochihuahua.gob.mx</t>
  </si>
  <si>
    <t>CongresoEdoChih</t>
  </si>
  <si>
    <t>https://www.facebook.com/congresochihuahua/</t>
  </si>
  <si>
    <t>http://www.congresochihuahua.gob.mx/biblioteca/constitucion/archivosConstitucion/actual.pdf</t>
  </si>
  <si>
    <t>http://www.congresochihuahua.gob.mx/biblioteca/leyes/archivosLeyes/1243.pdf</t>
  </si>
  <si>
    <t>09</t>
  </si>
  <si>
    <t>Ciudad de México</t>
  </si>
  <si>
    <t>VII</t>
  </si>
  <si>
    <t>http://www.aldf.gob.mx/</t>
  </si>
  <si>
    <t>AsambleaDF</t>
  </si>
  <si>
    <t>https://www.facebook.com/Asamblea-Legislativa-del-Distrito-Federal-160959954258008</t>
  </si>
  <si>
    <t>http://aldf.gob.mx/archivo-30b57dbe14acddeed41ee892a4be4522.pdf</t>
  </si>
  <si>
    <t>http://aldf.gob.mx/archivo-aff92eedb2d5bb9014aa9938adc0e41f.pdf</t>
  </si>
  <si>
    <t>05</t>
  </si>
  <si>
    <t>Coahuila</t>
  </si>
  <si>
    <t>http://congresocoahuila.gob.mx/portal/</t>
  </si>
  <si>
    <t>http://congresocoahuila.gob.mx/portal/wp-content/uploads/2014/11/coa01.pdf</t>
  </si>
  <si>
    <t>http://congresocoahuila.gob.mx/portal/wp-content/uploads/2014/11/coa60.pdf</t>
  </si>
  <si>
    <t>06</t>
  </si>
  <si>
    <t>Colima</t>
  </si>
  <si>
    <t>http://www.congresocol.gob.mx/web/Pagina/index.php</t>
  </si>
  <si>
    <t>congresocolima</t>
  </si>
  <si>
    <t>https://www.facebook.com/H-Congreso-del-Estado-de-Colima-539467929545028/</t>
  </si>
  <si>
    <t>http://congresocol.gob.mx/web/Sistema/uploads/LegislacionEstatal/Constitucion/constitucion_local_25mayo2016.pdf</t>
  </si>
  <si>
    <t>http://congresocol.gob.mx/web/Sistema/uploads/LegislacionEstatal/LeyesEstatales/poder_legislativo_22feb2017.doc.pdf</t>
  </si>
  <si>
    <t>Durango</t>
  </si>
  <si>
    <t>LXVII</t>
  </si>
  <si>
    <t>http://www.congresodurango.gob.mx/</t>
  </si>
  <si>
    <t>congresodurango</t>
  </si>
  <si>
    <t>https://www.facebook.com/H-Congreso-del-Estado-de-Durango-1439737136276894/</t>
  </si>
  <si>
    <t>http://congresodurango.gob.mx/Archivos/legislacion/CONSTITUCION%20POLITICA%20DEL%20ESTADO%20(NUEVA).pdf</t>
  </si>
  <si>
    <t>http://congresodurango.gob.mx/Archivos/legislacion/LEY%20ORGANICA%20DEL%20CONGRESO.pdf</t>
  </si>
  <si>
    <t>Guanajuato</t>
  </si>
  <si>
    <t>http://www.congresogto.gob.mx/</t>
  </si>
  <si>
    <t>CongresoGto</t>
  </si>
  <si>
    <t>http://www.congresogto.gob.mx/uploads/ley/pdf/1/CONSTITUCION_POLITICA_PARA_EL_ESTADO_DE_GUANAJUATO_PO_04Abr2017.pdf</t>
  </si>
  <si>
    <t>http://www.congresogto.gob.mx/uploads/ley/pdf/151/LEY_ORG_NICA_DEL_PODER_LEGISLATIVO_DEL_ESTADO_DE_GUANAJUATO_Ref_04Abr2017.pdf</t>
  </si>
  <si>
    <t>Guerrero</t>
  </si>
  <si>
    <t>LXI</t>
  </si>
  <si>
    <t>http://congresogro.gob.mx/</t>
  </si>
  <si>
    <t>congresogro</t>
  </si>
  <si>
    <t>https://www.facebook.com/congresogro</t>
  </si>
  <si>
    <t>http://www.congresogro.gob.mx/index.php/constitucion</t>
  </si>
  <si>
    <t>http://www.congresogro.gob.mx/index.php/organicas</t>
  </si>
  <si>
    <t>Hidalgo</t>
  </si>
  <si>
    <t>http://www.congreso-hidalgo.gob.mx/</t>
  </si>
  <si>
    <t>CongresoHidalgo</t>
  </si>
  <si>
    <t>http://www.congreso-hidalgo.gob.mx/biblioteca_legislativa/Leyes/10Constitucion%20Politica%20del%20Estado%20de%20Hidalgo.pdf</t>
  </si>
  <si>
    <t>http://www.congreso-hidalgo.gob.mx/biblioteca_legislativa/Leyes/109Ley%20Organica%20del%20Poder%20Legislativo%20del%20Congreso%20Libre%20y%20soberano%20de%20Hidalgo.pdf</t>
  </si>
  <si>
    <t>Jalisco</t>
  </si>
  <si>
    <t>LegislativoJal</t>
  </si>
  <si>
    <t>https://www.facebook.com/Congreso-de-Jalisco-162983453762779/</t>
  </si>
  <si>
    <t>http://congresoweb.congresojal.gob.mx/BibliotecaVirtual/busquedasleyes/Listado.cfm#Constitucion</t>
  </si>
  <si>
    <t>Estado de México</t>
  </si>
  <si>
    <t>LIX</t>
  </si>
  <si>
    <t>http://www.cddiputados.gob.mx/</t>
  </si>
  <si>
    <t>LegisMex</t>
  </si>
  <si>
    <t>https://www.facebook.com/legismex/</t>
  </si>
  <si>
    <t>http://www.ipomex.org.mx/ipo/portal/cddiputados/marcoJuridico/4.web</t>
  </si>
  <si>
    <t>http://legislacion.edomex.gob.mx/sites/legislacion.edomex.gob.mx/files/files/pdf/ley/vig/leyvig021.pdf</t>
  </si>
  <si>
    <t>Michoacán</t>
  </si>
  <si>
    <t>LXXIII</t>
  </si>
  <si>
    <t>http://transparencia.congresomich.gob.mx/media/documentos/trabajo_legislativo/CONSTITUCION_POLITICA_DEL_ESTADO_REF._24_OCT_2016_DEC_SEC.pdf</t>
  </si>
  <si>
    <t>http://transparencia.congresomich.gob.mx/media/documentos/trabajo_legislativo/LEY_ORGANICA_Y_DE_PROCEDIMIENTOS_DEL_CONGRESO_DEL_ESTADO_REF_16_DIC__2016_.pdf</t>
  </si>
  <si>
    <t>Morelos</t>
  </si>
  <si>
    <t>LIII</t>
  </si>
  <si>
    <t>http://www.congresomorelos.gob.mx/</t>
  </si>
  <si>
    <t>MorelosCongreso</t>
  </si>
  <si>
    <t>https://www.facebook.com/CongresoMor/</t>
  </si>
  <si>
    <t>http://marcojuridico.morelos.gob.mx/archivos/constitucion/pdf/CONSTMOR.pdf</t>
  </si>
  <si>
    <t>http://marcojuridico.morelos.gob.mx/archivos/leyes/pdf/LCONGRESOEM.pdf</t>
  </si>
  <si>
    <t>Nayarit</t>
  </si>
  <si>
    <t>http://www.congresonayarit.mx/</t>
  </si>
  <si>
    <t>https://www.facebook.com/congresonayarit/</t>
  </si>
  <si>
    <t>http://www.congresonayarit.mx/media/2962/constitucion.pdf</t>
  </si>
  <si>
    <t>http://www.congresonayarit.mx/media/1145/ley-organica-congreso.pdf</t>
  </si>
  <si>
    <t>Nuevo León</t>
  </si>
  <si>
    <t>LXXIV</t>
  </si>
  <si>
    <t>http://www.hcnl.gob.mx/</t>
  </si>
  <si>
    <t>CongresoNL</t>
  </si>
  <si>
    <t>https://www.facebook.com/congresonl</t>
  </si>
  <si>
    <t>http://www.hcnl.gob.mx/trabajo_legislativo/leyes/pdf/CONSTITUCION%20POLITICA%20DEL%20ESTADO%20LIBRE%20Y%20SOBERANO%20DE%20NUEVO%20LEON.pdf</t>
  </si>
  <si>
    <t>http://www.hcnl.gob.mx/trabajo_legislativo/leyes/pdf/LEY%20ORGANICA%20DEL%20PODER%20LEGISLATIVO.pdf</t>
  </si>
  <si>
    <t>Oaxaca</t>
  </si>
  <si>
    <t>http://www.congresooaxaca.gob.mx/legislatura/legislacion/leyes/001R.pdf</t>
  </si>
  <si>
    <t>http://www.congresooaxaca.gob.mx/legislatura/legislacion/leyes/096.pdf</t>
  </si>
  <si>
    <t>Puebla</t>
  </si>
  <si>
    <t>2014-2018</t>
  </si>
  <si>
    <t>http://www.congresopuebla.gob.mx/</t>
  </si>
  <si>
    <t>CongresoPue</t>
  </si>
  <si>
    <t>https://www.facebook.com/hcongresopuebla/?pnref=story</t>
  </si>
  <si>
    <t>http://www.congresopuebla.gob.mx/index.php?option=com_docman&amp;task=cat_view&amp;gid=24&amp;Itemid=485</t>
  </si>
  <si>
    <t>http://www.congresopuebla.gob.mx/index.php?option=com_docman&amp;task=cat_view&amp;gid=25&amp;Itemid=485&amp;limitstart=50</t>
  </si>
  <si>
    <t>Querétaro</t>
  </si>
  <si>
    <t>LVIII</t>
  </si>
  <si>
    <t>http://www.legislaturaqueretaro.gob.mx/</t>
  </si>
  <si>
    <t>https://www.facebook.com/comsoclegis.queretaro</t>
  </si>
  <si>
    <t>http://legislaturaqueretaro.gob.mx/app/uploads/2016/01/CON001-1.pdf</t>
  </si>
  <si>
    <t>http://legislaturaqueretaro.gob.mx/app/uploads/2016/01/LO005-1.pdf</t>
  </si>
  <si>
    <t>Quintana Roo</t>
  </si>
  <si>
    <t>XV</t>
  </si>
  <si>
    <t>http://www.congresoqroo.gob.mx/</t>
  </si>
  <si>
    <t>CongresoQRoo</t>
  </si>
  <si>
    <t>https://www.facebook.com/CongresoQRoo</t>
  </si>
  <si>
    <t>http://www.congresoqroo.gob.mx/marco_juridico/constitucion_estatal/L1520161103009.pdf</t>
  </si>
  <si>
    <t>http://www.congresoqroo.gob.mx/leyes/administrativo/ley060/L1520170315049.v2.pdf</t>
  </si>
  <si>
    <t>San Luis Potosí</t>
  </si>
  <si>
    <t>http://congresosanluis.gob.mx/</t>
  </si>
  <si>
    <t>CongresoEdoSLP</t>
  </si>
  <si>
    <t>https://www.facebook.com/congresoedoslp</t>
  </si>
  <si>
    <t>http://congresosanluis.gob.mx/sites/default/files/unpload/legislacion/constitucion/2016/11/Constitucion_Politica_del_Estado_de_San_Luis_Potosi_18_Oct_2016.pdf</t>
  </si>
  <si>
    <t>http://congresosanluis.gob.mx/sites/default/files/unpload/legislacion/leyes/2017/04/Ley_Org%C3%A1nica_del_Poder_Legislativo_del_Estado_20_Dic_2016.pdf</t>
  </si>
  <si>
    <t>Sinaloa</t>
  </si>
  <si>
    <t>http://www.congresosinaloa.gob.mx/</t>
  </si>
  <si>
    <t>HCongresoSin</t>
  </si>
  <si>
    <t>https://www.facebook.com/congresosinaloa</t>
  </si>
  <si>
    <t>http://www.congresosinaloa.gob.mx/images/congreso/leyes/zip/constitucion_17-mar-2017.pdf</t>
  </si>
  <si>
    <t>http://www.congresosinaloa.gob.mx/images/congreso/leyes/zip/ley_organica_congreso_29-ene-2014.pdf</t>
  </si>
  <si>
    <t>25 bis</t>
  </si>
  <si>
    <t>Sonora</t>
  </si>
  <si>
    <t>http://www.congresoson.gob.mx/</t>
  </si>
  <si>
    <t>CongresoSon</t>
  </si>
  <si>
    <t>https://www.facebook.com/CongresoSon</t>
  </si>
  <si>
    <t>http://www.congresoson.gob.mx:81/Content/Doc_leyes/doc_446.pdf</t>
  </si>
  <si>
    <t>http://www.congresoson.gob.mx:81/Content/Doc_leyes/doc_408.pdf</t>
  </si>
  <si>
    <t>Tabasco</t>
  </si>
  <si>
    <t>http://www.congresotabasco.gob.mx/</t>
  </si>
  <si>
    <t>CongresoTab</t>
  </si>
  <si>
    <t>https://www.facebook.com/CongresoTabasco</t>
  </si>
  <si>
    <t>http://a245249236eda49dcbd9-4febb582370306e21521643c4f578978.r92.cf1.rackcdn.com/2016/Transparencia/cuarto-trimestre/secretaria-general/leyes/Constitucion_Politica_del_Estado_de_Tabasco.pdf</t>
  </si>
  <si>
    <t>http://a245249236eda49dcbd9-4febb582370306e21521643c4f578978.r92.cf1.rackcdn.com/2016/Transparencia/Segundo_Trimestre/agosto/leyes/Ley_Organica_del_Poder_Legislativo_del_Estado_de_Tabasco.pdf</t>
  </si>
  <si>
    <t>Tamaulipas</t>
  </si>
  <si>
    <t>http://www.congresotamaulipas.gob.mx/</t>
  </si>
  <si>
    <t>CongresoTams</t>
  </si>
  <si>
    <t>https://www.facebook.com/CongresoTamaulipas</t>
  </si>
  <si>
    <t>http://www.congresotamaulipas.gob.mx/LegislacionEstatal/Constituciones/VerConstitucion.asp?IdConstitucion=1</t>
  </si>
  <si>
    <t>http://www.congresotamaulipas.gob.mx/LegislacionEstatal/LegislacionVigente/VerLey.asp?IdLey=64</t>
  </si>
  <si>
    <t>Tlaxcala</t>
  </si>
  <si>
    <t>Congreso_Tlax</t>
  </si>
  <si>
    <t>https://www.facebook.com/CongresoDelEstadoTlaxcala/</t>
  </si>
  <si>
    <t>http://congresodetlaxcala.gob.mx/wp-content/uploads/2017/03/CONSTITUCI%C3%93N-POL%C3%8DTICA-DEL-ESTADO-LIBRE-Y-SOBERANO-DE-TLAXCALA.pdf</t>
  </si>
  <si>
    <t>http://www.congresotlaxcala.gob.mx/archivo/leyes/L082.pdf</t>
  </si>
  <si>
    <t>Veracruz</t>
  </si>
  <si>
    <t>LXIV</t>
  </si>
  <si>
    <t>http://www.legisver.gob.mx/</t>
  </si>
  <si>
    <t>LegisVer</t>
  </si>
  <si>
    <t>https://www.facebook.com/CongresoVeracruz/</t>
  </si>
  <si>
    <t>http://www.legisver.gob.mx/leyes/ConstitucionPDF/CONSTITUCION_POLITICA_04_11_16.pdf</t>
  </si>
  <si>
    <t>http://www.legisver.gob.mx/leyes/LeyesPDF/LOPL220317.pdf</t>
  </si>
  <si>
    <t>Yucatán</t>
  </si>
  <si>
    <t>http://www.congresoyucatan.gob.mx/</t>
  </si>
  <si>
    <t>CongresoYucatan</t>
  </si>
  <si>
    <t>https://www.facebook.com/congresodeyucatan</t>
  </si>
  <si>
    <t>http://www.congresoyucatan.gob.mx/legislacion/constitucion-politica</t>
  </si>
  <si>
    <t>http://www.congresoyucatan.gob.mx/detalle_ley.php?idley=129</t>
  </si>
  <si>
    <t>Zacatecas</t>
  </si>
  <si>
    <t>https://www.facebook.com/congresozacatecas</t>
  </si>
  <si>
    <t>http://www.congresozac.gob.mx/f/todojuridico&amp;cat=CONSTITUCION</t>
  </si>
  <si>
    <t>http://www.congresozac.gob.mx/f/todojuridico&amp;cat=LEY</t>
  </si>
  <si>
    <t>Presupuesto del Congreso en 2018</t>
  </si>
  <si>
    <t>Presupuesto aprobado del Congreso en el ejercicio fiscal 2018</t>
  </si>
  <si>
    <t>Crecimiento en términos reales del presupuesto del Congreso entre 2012 y 2018</t>
  </si>
  <si>
    <t>Crecimiento en términos reales del presupuesto del Congreso entre 2017 y 2018</t>
  </si>
  <si>
    <r>
      <t>Crecimiento del presupuesto del Congreso</t>
    </r>
    <r>
      <rPr>
        <sz val="10"/>
        <color rgb="FF000000"/>
        <rFont val="Cambria"/>
        <family val="1"/>
        <charset val="1"/>
      </rPr>
      <t xml:space="preserve"> (2017-2018)</t>
    </r>
  </si>
  <si>
    <t>Presupuesto general de egresos de la entidad federativa en el ejercicio fiscal 2018</t>
  </si>
  <si>
    <t>Presupuesto de la entidad federativa en 2018</t>
  </si>
  <si>
    <t>Presupuesto del Poder Legislativo en 2018</t>
  </si>
  <si>
    <t>Presupuesto de la Entidad de Fiscalización Superior en 2018</t>
  </si>
  <si>
    <t>Presupuesto aprobado de la Entidad de Fiscalización Superior local en el ejercicio fiscal 2018</t>
  </si>
  <si>
    <t>Porcentaje que representa el presupuesto aprobado a la Entidad de Fiscalización Superior local respecto al Presupuesto de Egresos del Estado en 2018</t>
  </si>
  <si>
    <t>Porcentaje que representa el presupuesto aprobado al Congreso respecto al Presupuesto de Egresos del Estado en 2018</t>
  </si>
  <si>
    <t>% del presupuesto del Congreso respecto al Presupuesto de Egresos del estado en 2018</t>
  </si>
  <si>
    <t>% del presupuesto de la Entidad de Fiscalización Superior respecto al presupuesto del Poder Legislativo en 2018</t>
  </si>
  <si>
    <t>Presupuesto por diputado en 2018</t>
  </si>
  <si>
    <t>Presupuesto aprobado del Congreso en el ejercicio fiscal 2018 entre el número total de diputados</t>
  </si>
  <si>
    <t>Presupuesto aprobado del Congreso en el ejercicio fiscal 2018 entre el número total de habitantes en la entidad federativa</t>
  </si>
  <si>
    <t>Presupuesto por habitante en 2018</t>
  </si>
  <si>
    <t>Monto devengado del Congreso por concepto de servicios personales en el ejercicio fiscal 2017</t>
  </si>
  <si>
    <t>Gasto del Congreso en servicios personales en 2017</t>
  </si>
  <si>
    <t>Porcentaje que representa el presupuesto devengado por concepto de servicios personales respecto al presupuesto devengado total del Congreso en el ejercicio fiscal 2017</t>
  </si>
  <si>
    <t>% Gasto del Congreso en servicios personales en 2017</t>
  </si>
  <si>
    <t>Monto devengado del Congreso por concepto de materiales y suminstros en el ejercicio fiscal 2017</t>
  </si>
  <si>
    <t>Gasto del Congreso en materiales y suministros en 2017</t>
  </si>
  <si>
    <t>Porcentaje que representa el presupuesto devengado por concepto de materiales y suministros respecto al presupuesto devengado total del Congreso en el ejercicio fiscal 2017</t>
  </si>
  <si>
    <t>% Gasto del Congreso en materiales y suministros en 2017</t>
  </si>
  <si>
    <t>Monto devengado del Congreso por concepto de servicios generales en el ejercicio fiscal 2017</t>
  </si>
  <si>
    <t>Gasto del Congreso en servicios generales en 2017</t>
  </si>
  <si>
    <t>Porcentaje que representa el presupuesto devengado por concepto de servicios generales respecto al presupuesto devengado total del Congreso en el ejercicio fiscal 2017</t>
  </si>
  <si>
    <t>% Gasto del Congreso en servicios generales en 2017</t>
  </si>
  <si>
    <t>Gasto del Congreso en transferencias, asignaciones, subisidios y otras ayudas en 2017</t>
  </si>
  <si>
    <t>Monto devengado del Congreso por concepto de transferencias, asignaciones, subdisidios y otras ayudas en el ejercicio fiscal 2017</t>
  </si>
  <si>
    <t>Porcentaje que representa el presupuesto devengado por concepto de transferencias, asignaciones, subsidios y otras ayudas respecto al presupuesto devengado total del Congreso en el ejercicio fiscal 2017</t>
  </si>
  <si>
    <t>% Gasto del Congreso en transferencias, asignaciones, subisidios y otras ayudas en 2017</t>
  </si>
  <si>
    <t>Gasto del Congreso en bienes muebles, inmuebles e intangibles en 2017</t>
  </si>
  <si>
    <t>Monto devengado del Congreso por concepto de bienes muebles, inmuebles e intangibles en el ejercicio fiscal 2017</t>
  </si>
  <si>
    <t>Porcentaje que representa el presupuesto devengado por concepto de bienes muebles, inmuebles e intangibles respecto al presupuesto devengado total del Congreso en el ejercicio fiscal 2017</t>
  </si>
  <si>
    <t>% Gasto del Congreso en bienes muebles, inmuebles e intangibles en 2017</t>
  </si>
  <si>
    <t>Monto devengado del Congreso por concepto de inversión pública en el ejercicio fiscal 2017</t>
  </si>
  <si>
    <t>Gasto del Congreso en inversión pública en 2017</t>
  </si>
  <si>
    <t>Porcentaje que representa el presupuesto devengado por concepto de inversión pública respecto al presupuesto devengado total del Congreso en el ejercicio fiscal 2017</t>
  </si>
  <si>
    <t>% Gasto del Congreso en inversión pública en 2017</t>
  </si>
  <si>
    <t>Monto devengado del Congreso por concepto de deuda pública en el ejercicio fiscal 2017</t>
  </si>
  <si>
    <t>Gasto del Congreso en deuda pública en 2017</t>
  </si>
  <si>
    <t>Porcentaje que representa el presupuesto devengado por concepto de deuda pública respecto al presupuesto devengado total del Congreso en el ejercicio fiscal 2017</t>
  </si>
  <si>
    <t>% Gasto del Congreso en deuda pública en 2017</t>
  </si>
  <si>
    <t>Presupuesto aprobado del Congreso en 2017</t>
  </si>
  <si>
    <t>Presupuesto modificado (derivado de ampliaciones o reducciones presupuestarias) del Congreso en el ejercicio fiscal 2017</t>
  </si>
  <si>
    <t>Presupuesto modificado del Congreso en 2017</t>
  </si>
  <si>
    <t>Presupuesto devengado (reconocimiento de una obligación de pago) del Congreso en el ejercicio fiscal 2017</t>
  </si>
  <si>
    <t>Presupuesto devengado del Congreso en 2017</t>
  </si>
  <si>
    <t>Número de días de aguinaldo asignado a los diputados en 2017</t>
  </si>
  <si>
    <t>Monto asignado a los diputados en 2017 por concepto de "Bonos"</t>
  </si>
  <si>
    <t>Monto asignado a los diputados en 2017 por concepto de "Primas"</t>
  </si>
  <si>
    <t>Número de solicitudes recibidas en 2017</t>
  </si>
  <si>
    <t>Partido de Baja California</t>
  </si>
  <si>
    <t>Partido de Renovación Sudcaliforniana</t>
  </si>
  <si>
    <t>Mover a Chiapas, Chiapas Unido</t>
  </si>
  <si>
    <t>Partido Humanista</t>
  </si>
  <si>
    <t>Unidad Democrática de Coahuila</t>
  </si>
  <si>
    <t>Partido Humanista, Partido Social Democrata</t>
  </si>
  <si>
    <t>Partido Unidad Popular</t>
  </si>
  <si>
    <t>Partido Sinaloense</t>
  </si>
  <si>
    <t>Compromiso por Puebla</t>
  </si>
  <si>
    <t>2018-2020</t>
  </si>
  <si>
    <t>XXXII</t>
  </si>
  <si>
    <t>2017-2021</t>
  </si>
  <si>
    <t>Habitantes en la entidad federativa entre el número total de diputados de acuerdo a las constituciones locales</t>
  </si>
  <si>
    <t>Número de diputados que aparecen la página del congreso local
al 12 de marzo de 2018</t>
  </si>
  <si>
    <t>Sin partidos locales</t>
  </si>
  <si>
    <t>Partido Alianza Ciudadana, Partido Socialista</t>
  </si>
  <si>
    <t>PAN</t>
  </si>
  <si>
    <t>PRI</t>
  </si>
  <si>
    <t>PVEM</t>
  </si>
  <si>
    <t>MORENA</t>
  </si>
  <si>
    <t>PRI / MC</t>
  </si>
  <si>
    <t>PRD</t>
  </si>
  <si>
    <t>PRI / PAN</t>
  </si>
  <si>
    <t>Dividido</t>
  </si>
  <si>
    <t>Dos terceras partes</t>
  </si>
  <si>
    <t>PRI 6, PAN 13, PRD 1, PVEM 2, MORENA 1, NA 3, PES 1</t>
  </si>
  <si>
    <t>Mayoría simple</t>
  </si>
  <si>
    <t>PRI 15, PAN 11, PRD 1, PVEM 3, MORENA 1, NA 2, IND 2</t>
  </si>
  <si>
    <t>202 fracc.l</t>
  </si>
  <si>
    <t>PRI 5, PAN 16, PRD 1, PVEM 2, MORENA 2, MC 1, NA 3, PT 2, PES 1</t>
  </si>
  <si>
    <t>No aplica</t>
  </si>
  <si>
    <t>196 fracc.lll</t>
  </si>
  <si>
    <t>130 fracc.ll</t>
  </si>
  <si>
    <t>199 fracc.ll</t>
  </si>
  <si>
    <t>PRI 20, PAN 1, PRD 14, PVEM 5, MORENA 1, MC 3, PT 2</t>
  </si>
  <si>
    <t>PRI 13, PAN 5, PRD 2, PVEM 3, MC 13, NA 1, IND 2</t>
  </si>
  <si>
    <t>Mayoría absoluta</t>
  </si>
  <si>
    <t>164 fracc .lll</t>
  </si>
  <si>
    <t>PRI 15, PAN 7, PRD 12, PVEM 2, MORENA 1, MC 1, PT 2</t>
  </si>
  <si>
    <t>147 fracc. I</t>
  </si>
  <si>
    <t>PRI 8, PAN 13, PRD 1, PVEM 1, MORENA 1, NA 1</t>
  </si>
  <si>
    <t>PRI 15, PAN 13, PRD 1, MORENA 1, MC 1, NA 2</t>
  </si>
  <si>
    <t>PRI 13, PAN 8, PRD 1, PVEM 1, MORENA 1, NA 1</t>
  </si>
  <si>
    <t>164 fracc.l</t>
  </si>
  <si>
    <r>
      <t>Crecimiento del presupuesto del Congreso</t>
    </r>
    <r>
      <rPr>
        <sz val="10"/>
        <color rgb="FF000000"/>
        <rFont val="Cambria"/>
        <family val="1"/>
        <charset val="1"/>
      </rPr>
      <t xml:space="preserve"> (2012-2018)</t>
    </r>
  </si>
  <si>
    <t>30,8K</t>
  </si>
  <si>
    <t>18,8k</t>
  </si>
  <si>
    <t>24k</t>
  </si>
  <si>
    <t>13,2k</t>
  </si>
  <si>
    <t>10,2k</t>
  </si>
  <si>
    <t>12,9k</t>
  </si>
  <si>
    <t>14,4k</t>
  </si>
  <si>
    <t>Número de seguidores del congreso en twitter
al 14 de marzo de 2018</t>
  </si>
  <si>
    <t>Número de seguidores del congreso en facebook
al 14 de marzo de 2018</t>
  </si>
  <si>
    <t>http://www.congresoags.gob.mx/</t>
  </si>
  <si>
    <t>http://www.congresobc.gob.mx/w22/</t>
  </si>
  <si>
    <t>http://congresomich.gob.mx/</t>
  </si>
  <si>
    <t>http://congresooaxaca.gob.mx/</t>
  </si>
  <si>
    <t>https://congresodetlaxcala.gob.mx/</t>
  </si>
  <si>
    <t>http://www.congresozac.gob.mx/</t>
  </si>
  <si>
    <t>11,1</t>
  </si>
  <si>
    <t>Número de ciudadanos registrados ante el INE al 23 de marzo de 2018</t>
  </si>
  <si>
    <t>Número de ciudadanos registrados ante el INE que cuentan con credencia para votar al 23 de marzo de 2018</t>
  </si>
  <si>
    <t>15 septiembre al 31 diciembre / 1 marzo al 30 junio</t>
  </si>
  <si>
    <t>1 agosto al 30 noviembre / 1 diciembre al 31 marzo / 1 abril al 31 julio</t>
  </si>
  <si>
    <t>1 septiembre al 15 diciembre / 15 marzo al 30 junio</t>
  </si>
  <si>
    <t>1 octubre al 31 diciembre / 1 abril al 30 junio</t>
  </si>
  <si>
    <t>1 septiembre al 31 diciembre / 1 marzo al 31 mayo</t>
  </si>
  <si>
    <t>17 septiembre al 31 diciembre / 15 marzo al 30 de abril</t>
  </si>
  <si>
    <t>Primer día habil de marzo al 30 junio / primer día habil de septiembre al 31 de diciembre</t>
  </si>
  <si>
    <t>1 octubre al 28 de febrero / 1 abril al 31 agosto</t>
  </si>
  <si>
    <t>1 septiembre al 15 diciembre / 15 febrero al 31 mayo</t>
  </si>
  <si>
    <t>25 septiembre al 31 diciembre / 15 febrero al 30 junio</t>
  </si>
  <si>
    <t>1 septiembre al 15 enero / 1 marzo al 15 junio</t>
  </si>
  <si>
    <t>5 septiembre al 31 diciembre / 1 marzo al 31 julio</t>
  </si>
  <si>
    <t>1 febrero al 31 marzo / 1 octubre al 31 diciembre</t>
  </si>
  <si>
    <t>5 septiembre al 18 diciembre / 1 marzo al 30 abril / 20 julio al 15 agosto</t>
  </si>
  <si>
    <t>15 septiembre al 31 diciembre / 1 febrero al 15 julio</t>
  </si>
  <si>
    <t>1 septiembre al 15 diciembre / 1 febrero al 15 julio</t>
  </si>
  <si>
    <t>18 agosto al 17 diciembre / 18 febrero al 17 mayo</t>
  </si>
  <si>
    <t>1 septiembre al 20 diciembre / 1 febrero al 1 mayo</t>
  </si>
  <si>
    <t>15 noviembre al 15 abril / 1 julio al 30 septiembre</t>
  </si>
  <si>
    <t>15 enero al 15 marzo / 1 junio al 31 julio / 15 octubre al 15 diciembre</t>
  </si>
  <si>
    <t>26 septiembre al 25 septiembre</t>
  </si>
  <si>
    <t>5 septiembre al 15 diciembre / 15 febrero al 31 mayo</t>
  </si>
  <si>
    <t>15 septiembre al 15 diciembre / 1  febrero al 30 junio</t>
  </si>
  <si>
    <t>1 octubre al 31 enero / 1 abril al 31 julio</t>
  </si>
  <si>
    <t>1 septiembre al 15 diciembre / 1 febrero al 30 abril</t>
  </si>
  <si>
    <t>5 septiembre al 15 diciembre / 1 febrero al 15 mayo</t>
  </si>
  <si>
    <t>1 octubre al 15 diciembre / 15 enero al 30 junio</t>
  </si>
  <si>
    <t>15 enero al 30 mayo / 1 agosto al 15 diciembre</t>
  </si>
  <si>
    <t>5 noviembre al 31 enero / 2 mayo al 31 julio</t>
  </si>
  <si>
    <t>1 septiembre al 15 diciembre / 16 enero al 15 abril / 16 mayo al 15 julio</t>
  </si>
  <si>
    <t>8 septiembre al 15 diciembre / 1 marzo al 30 junio</t>
  </si>
  <si>
    <t>1 vez a la semana</t>
  </si>
  <si>
    <t>2 veces  al mes</t>
  </si>
  <si>
    <t>2 veces a la semana</t>
  </si>
  <si>
    <t>los días que cite el presidente</t>
  </si>
  <si>
    <t>4 veces al mes</t>
  </si>
  <si>
    <t>2 veces al mes</t>
  </si>
  <si>
    <t>1 vez cada quince días</t>
  </si>
  <si>
    <t>3 veces a la semana</t>
  </si>
  <si>
    <t>los días que la Legislatura acuerde</t>
  </si>
  <si>
    <t>2 veces al  mes</t>
  </si>
  <si>
    <t>los días que acuerde el Pleno</t>
  </si>
  <si>
    <t>1 octubre al 20 diciembre / 1 febrero al 31 de marzo / 1 mayo al 31 julio</t>
  </si>
  <si>
    <t>Remuneración bruta mensual por diputado</t>
  </si>
  <si>
    <t>Remuneración neta mensual por diputado</t>
  </si>
  <si>
    <t>Número de solicitudes clasificadas en 2017</t>
  </si>
  <si>
    <t>de productividad / de despensa</t>
  </si>
  <si>
    <t>Artículo y descripción del servicio civil o profesional de carrera en el Congreso</t>
  </si>
  <si>
    <t>sí</t>
  </si>
  <si>
    <t>ARTÍCULO 165.- El Reglamento para la organización y funcionamiento de la Secretaría General determinará las normas y procedimientos para la conformación de los servicios parlamentarios, administrativos y financieros del Servicio Civil de Carrera del Congreso del Estado.</t>
  </si>
  <si>
    <t>no</t>
  </si>
  <si>
    <t>ARTÍCULO 163.- El Congreso del Estado reglamentará el servicio civil de carrera de sus servidores públicos, atendiendo a la capacidad, idoneidad, rectitud, probidad, constancia y profesionalismo. El servicio civil de carrera tendrá como propósito garantizar la estabilidad y seguridad en el empleo, así como fomentar la vocación de servicio y promover la capacitación permanente del personal. Los miembros del servicio civil de carrera serán considerados trabajadores de confianza.</t>
  </si>
  <si>
    <t>ARTÍCULO 41.- PARA PROFESIONALIZAR Y HACER MÁS EFICIENTES LOS SERVICIOS DE APOYO PARLAMENTARIO Y DE ORDEN ADMINISTRATIVO DEL CONGRESO DEL ESTADO, SE
INSTITUYE EL SERVICIO CIVIL DE CARRERA. PARA TAL PROPÓSITO, EL CONGRESO DEL ESTADO CONTARÁ CON UNA DIRECCIÓN DE CAPACITACIÓN Y FORMACIÓN
PERMANENTE DEL SERVICIO PROFESIONAL DE CARRERA LEGISLATIVA, DEPENDIENTE DE LA JUNTA DE COORDINACIÓN POLÍTICA, LA QUE DESIGNARÁ AL TITULAR DE DICHA
DIRECCIÓN, EL CUAL DEBE CUMPLIR LOS REQUISITOS Y EJERCERÁ LAS ATRIBUCIONES QUE ESTABLEZCA EL ESTATUTO.</t>
  </si>
  <si>
    <t>ARTÍCULO 209. Para garantizar la continuidad y funcionamiento eficaz y eficiente, asegurar que el desempeño de sus miembros se apegue a los principios de legalidad, honradez, objetividad, imparcialidad, y con el propósito de la profesionalización y otorgar permanencia, estabilidad y certeza jurídica a sus servidores públicos, se crea el Servicio Civil de Carrera Parlamentaria.</t>
  </si>
  <si>
    <t>ARTÍCULO 288.- Para profesionalizar y hacer más eficientes los servicios de apoyo parlamentario, de asuntos legislativos, de asesoría jurídica y de orden administrativo del Congreso del Estado, se instituirá el servicio civil de carrera.</t>
  </si>
  <si>
    <t>ARTÍCULO 225. El Congreso del Estado establecerá el Servicio Civil de Carrera de sus Servidores Públicos, atendiendo a los principios previstos en el Artículo 192 de la Constitución Política del Estado. El Servicio Civil de Carrera tendrá como propósito garantizar un Servicio público profesional, confiable y especializado, y favorecer la permanencia, promoción, ascenso y capacitación permanente del personal, quien deberá actuar con legalidad, objetividad, productividad, imparcialidad, disposición y compromiso institucional.</t>
  </si>
  <si>
    <t>Artículo 102.- Para profesionalizar y hacer más efectivos los servicios técnicos de apoyo legislativo, parlamentario y de orden administrativo, se instituye el Servicio Profesional de Carrera.</t>
  </si>
  <si>
    <t>ARTÍCULO 97. Para profesionalizar y hacer más eficientes los servicios de apoyo parlamentario y administrativo se instituye el servicio civil de carrera, regido por los principios
de legalidad, imparcialidad, objetividad, especialización, honradez, lealtad y eficiencia. El reglamento establecerá y desarrollará las bases para la permanencia, promoción, estímulos, capacitación y actualización del personal.</t>
  </si>
  <si>
    <t>ARTÍCULO 198.- El servicio civil de carrera del Congreso del Estado, tiene el propósito de garantizar la estabilidad y seguridad en el trabajo de sus funcionarios y empleados de confianza, fomentando su vocación por el servicio público y capacitación técnica y profesional en forma permanente.</t>
  </si>
  <si>
    <t>Artículo 99.- Para profesionalizar y hacer más eficientes los servicios de apoyo parlamentario y de orden administrativo del Congreso, se instituye el Servicio Profesional
de Carrera Parlamentaria. Para tal propósito, el Congreso contará con la Unidad de Capacitación y Formación Permanente de los funcionarios adscritos a este Servicio.
La Unidad dependerá de la Junta de Coordinación Política, que designará a su titular, quien deberá cumplir los requisitos y ejercer las atribuciones que se establezcan en el
Reglamento del Servicio Profesional de Carrera Parlamentaria.</t>
  </si>
  <si>
    <t>Artículo 120. El Poder Legislativo del Estado establecerá el Servicio Profesional de Carrera Legislativa bajo los principios de eficiencia, compatibilidad, mérito, capacidad, idoneidad, rectitud, probidad, constancia y profesionalismo.</t>
  </si>
  <si>
    <t>Artículo 81.- El ingreso, permanencia, promoción y remoción de los servidores públicos del Poder Legislativo, se efectuará a través del Servicio Profesional Legislativo, el cual
tendrá por objeto su organización y adecuado desempeño en las funciones propias de dicho Poder, tomando en consideración el desarrollo profesional de los servidores
públicos, la calificación de habilidades, capacidades y desempeño a efecto de garantizar la estabilidad y seguridad en el empleo; fomentar la vocación de servicio y promover la capacitación permanente del personal.</t>
  </si>
  <si>
    <t>PRI 8, PAN 9, PVEM 2, MC 1, NA 1, PT 1, IND 3</t>
  </si>
  <si>
    <t>PRI 12, PAN 8, PRD 2, PVEM 1, NA 1, PT 1</t>
  </si>
  <si>
    <t>PRI 7, PAN 19, PRD 3, PVEM 3, MC 1, NA 1, IND 2</t>
  </si>
  <si>
    <t>PRI 10, PAN 7, PRD 2, PVEM 3, MORENA 1, MC 1, NA 4, PES 1</t>
  </si>
  <si>
    <t>PRI 32, PAN 12, PRD 12, PVEM 2, MORENA 6, MC 2, NA 2, PT 2, PES 3, IND 1</t>
  </si>
  <si>
    <t>PRI 8, PAN 9, PRD 6, MORENA 2, MC 1, NA 1, PT 3</t>
  </si>
  <si>
    <t>PRI 15, PAN 15, MC 2, NA 1, PT 4, IND 5</t>
  </si>
  <si>
    <t>PRI 6, PAN 6, PRD 2, PVEM 5, MORENA 1, NA 1, PES 1, IND 3</t>
  </si>
  <si>
    <t>PRI 6, PAN 1, PRD 18, PVEM 5, MORENA 2, MC 1, PT 1</t>
  </si>
  <si>
    <t>PRI 11, PAN 20, MORENA 1, MC 1, NA 2, IND 1</t>
  </si>
  <si>
    <t>PRI 11, PAN 3, PRD 2, PVEM 3, MORENA 6, NA 2, PT 2, PES 1</t>
  </si>
  <si>
    <t>Órganos Técnicos Hacendarios</t>
  </si>
  <si>
    <t>Instituto de Estudios Legislativos</t>
  </si>
  <si>
    <t>Instituto de Estudios e Investigación Legislativa</t>
  </si>
  <si>
    <t>Instituto de Investigaciones Jurídicas y Parlamentarias</t>
  </si>
  <si>
    <t>Unidad de Estudios de las Finanzas Públicas</t>
  </si>
  <si>
    <t>Órgano Técnico de Hacienda Pública</t>
  </si>
  <si>
    <t>Centro de Estudios Legislativos</t>
  </si>
  <si>
    <t>Instituto de Investigaciones Legislativas</t>
  </si>
  <si>
    <t xml:space="preserve">Centro de Investigaciones Parlamentarias </t>
  </si>
  <si>
    <t>Centro de Estudios de las Finanzas Públicas</t>
  </si>
  <si>
    <t>Instituto de Investigaciones y Estudios Legislativos</t>
  </si>
  <si>
    <t>Instituto de Investigaciones Legislativas, Financieras y Socioecnómicas</t>
  </si>
  <si>
    <t>Instituto de Investigaciones Parlamentarias</t>
  </si>
  <si>
    <t xml:space="preserve">Desglosar artículo </t>
  </si>
  <si>
    <t>ARTÍCULO 81.- El Instituto de Estudios Legislativos será el órgano de consulta y encargado de coadyuvar en la asesoría técnica a las comisiones permanentes y especiales en la elaboración de iniciativas y dictámenes. Asimismo, tendrá como objetivo, fortalecer, organizar y planificar el trabajo parlamentario, mediante la investigación, estudio, acopio de información, actualización, capacitación y adiestramiento en materia legislativa.</t>
  </si>
  <si>
    <t>ARTÍCULO 139. El Instituto de Estudios e Investigación Legislativa, es un órgano eminentemente técnico del Congreso del Estado, dotado con los recursos necesarios para el desarrollo de sus funciones, de acuerdo a lo establecido en el Presupuesto de Egresos.</t>
  </si>
  <si>
    <t>ARTÍCULO 282.- El Instituto de Investigaciones Jurídicas y Parlamentarias, será un órgano técnico académico para el fortalecimiento y el mejor desarrollo del trabajo legislativo.</t>
  </si>
  <si>
    <t>Artículo 275. La Unidad de Estudios de las Finanzas Públicas es el órgano técnico de carácter institucional encargado de apoyar a las Comisiones Legislativas y a los integrantes
del Congreso del Estado en el ejercicio de las funciones legislativas en materia de finanzas públicas.</t>
  </si>
  <si>
    <t>Artículo 56. El órgano técnico de hacienda pública del Congreso del Estado es el auxiliar de la Comisión de Hacienda y Presupuestos, que bajo los principios de especialidad e imparcialidad asesora y colabora en los estudios y análisis necesarios para la toma de decisiones de carácter hacendario y presupuestario de su competencia.</t>
  </si>
  <si>
    <t>ARTÍCULO 212.- El Congreso del Estado contará con un Órgano Técnico, denominado Instituto de Investigaciones Legislativas, Financieras y Socioeconómicas “Gilberto Bosques Saldívar”; el cual tiene como objetivo la investigación y análisis de temas de carácter jurídico, político, histórico, social, financiero y económico; sobre instituciones legislativas, públicas y en general cualquier rama o disciplina afín, que contribuyan al perfeccionamiento de la función legislativa en beneficio del Estado.</t>
  </si>
  <si>
    <t>Artículo 94.- Son atribuciones del Instituto de Investigaciones Legislativas:</t>
  </si>
  <si>
    <t>Solicitudes clasificadas</t>
  </si>
  <si>
    <t>vacacional</t>
  </si>
  <si>
    <t>sin padrón de cabilderos</t>
  </si>
  <si>
    <t>sin bonos</t>
  </si>
  <si>
    <t>Plazas servicio civil de carrera</t>
  </si>
  <si>
    <t>Convocatorias publicadas</t>
  </si>
  <si>
    <t>Convocatorias publicadas para ocupar una plaza en el Congresod local</t>
  </si>
  <si>
    <t>Número de personas que forman parte del servicio civil de carrera del Congreso local</t>
  </si>
  <si>
    <t>ARTÍCULO 162.- Son órganos auxiliares del Congreso del Estado los siguientes:
I. La Coordinación de Comunicación Social;
II. El Instituto de Investigaciones Legislativas; y
III. La Contraloría Interna.</t>
  </si>
  <si>
    <t>ARTÍCULO 18.- (...) Contar con el personal de apoyo necesario conforme lo establezca el Presupuesto de Egresos del Poder Legislativo. Cada diputado tendrá asignado a su oficina un Secretario Técnico, que fungirá como enlace con el secretariado técnico de las Comisiones, y demás direcciones y unidades auxiliares del Congreso. El Secretario Técnico, designado libremente por cada representante popular, no formará parte del servicio civil de carrera del Congreso del estado;</t>
  </si>
  <si>
    <t>ARTÍCULO 132.- El Instituto de Estudios Legislativos del Congreso del Estado será el órgano de apoyo que tendrá a su cargo tareas de investigación jurídica y legislativa. Este órgano estará dotado de autonomía técnica, operativa, presupuestal y de gestión para el eficaz cumplimiento de sus atribuciones.</t>
  </si>
  <si>
    <t>Artículo 47.- EL INSTITUTO DE INVESTIGACIONES LEGISLATIVAS, ES EL ORGANO TÉCNICO DEL CONGRESO DEL ESTADO QUE BAJO LOS PRINCIPIOS DE ESPECIALIZACION E IMPARCIALIDAD SE INTEGRA CON FUNCIONARIOS DE CARRERA CON EL DEBIDO PERFIL PROFESIONAL Y CONFIERE UNIDAD DE ACCIÓN A LOS SERVICIOS SIGUIENTES:</t>
  </si>
  <si>
    <t>ARTÍCULO 87 SEXTUS.- Se instituye el Servicio Parlamentario de Carrera, con el propósito de profesionalizar y garantizar la continuidad integral de los trabajos jurídicos y legislativos, así como, hacer más eficientes los servicios de apoyo Parlamentario de la Asamblea Legislativa.</t>
  </si>
  <si>
    <t>Unidad de Estudios de Estudios y Finanzas Públicas</t>
  </si>
  <si>
    <t>Artículo 76.- La Unidad de Estudios y Finanzas Públicas es el órgano de apoyo técnico de carácter institucional y no partidista, integrado por especialistas en el análisis, organización y manejo de información relacionada con las finanzas públicas del Distrito Federal.</t>
  </si>
  <si>
    <t>DÉCIMO QUINTO. El Congreso del Estado expedirá el Estatuto del Servicio Civil de Carrera del Congreso del Estado.</t>
  </si>
  <si>
    <t>Centro de Investigaciones y Estudios Legislativos</t>
  </si>
  <si>
    <t>Artículo 167.- El Congreso contará con un Centro de Investigaciones y Estudios Legislativos, como órgano técnico de investigación y análisis, cuyas funciones principales serán:</t>
  </si>
  <si>
    <t>Artículo 293. El Poder Legislativo establecerá el servicio civil de carrera de los servidores públicos atendiendo al mérito, capacidad, idoneidad, rectitud, probidad, constancia y profesionalismo.</t>
  </si>
  <si>
    <t>disponible en: http://cabilderos.congresogto.gob.mx/</t>
  </si>
  <si>
    <t>ARTÍCULO 210. La Dirección del Instituto de Estudios Parlamentarios “Eduardo Neri”, tendrá a su cargo el manejo del Instituto como un órgano técnico desconcentrado de investigación jurídica y parlamentaria.</t>
  </si>
  <si>
    <t>Artículo 198.- El Instituto de Estudios Legislativos, es el Órgano Técnico Administrativo del Congreso del Estado, que estará a cargo de un Director General, que designará el Presidente de la Junta de Gobierno en los términos de su Reglamento, y contará con el personal que requiera para el desempeño de sus funciones, de acuerdo al Presupuesto que el propio Congreso del Estado le asigne, teniendo como atribuciones las siguientes:</t>
  </si>
  <si>
    <t>Artículo 4. El Servicio Civil de Carrera, es el proceso a través del cual se logra la eficiencia y eficacia de la administración pública a través de la selección, incorporación y desarrollo profesional de los servidores públicos.</t>
  </si>
  <si>
    <t>Artículo 94.- Para el ejercicio de sus funciones, la Legislatura contará con las dependencias siguientes:
I. Órgano Superior de Fiscalización;
II. Secretaría de Asuntos Parlamentarios;
III. Contraloría;
IV. Secretaría de Administración y Finanzas;
V. Dirección General de Comunicación Social;
VI. Instituto de Estudios Legislativos.
VII. Unidad de Información.
Asimismo, podrá disponer la creación de otras que sean necesarias.</t>
  </si>
  <si>
    <t>ARTÍCULO 119. El Instituto de Investigaciones y Estudios Legislativos es el órgano desconcentrado del Congreso, con autonomía técnica, gestión y personalidad jurídica para celebrar convenios de coordinación. Decidirá sobre su organización interna y funcionamiento en los términos de esta Ley y su reglamento.</t>
  </si>
  <si>
    <t>Artículo 107.- El servicio de carrera del Congreso del Estado, tiene por objeto formar funcionarios de alta calidad que apoyen de manera profesional y eficaz el cumplimiento de sus atribuciones y funciones. Su integración, actividad y funcionamiento se regirá por lo establecido en el estatuto que rige el servicio de carrera en el Congreso del Estado de Morelos.</t>
  </si>
  <si>
    <t>Artículo 101.- El Instituto de Investigaciones Legislativas depende de la Junta Política y de Gobierno y es el órgano especializado encargado del desarrollo de investigaciones, estudios, análisis legislativos y apoyo técnico consultivo.</t>
  </si>
  <si>
    <t>Artículo 180.- La Coordinación de Estudios de las Finanzas y Administración Pública, es la dependencia de la Dirección de Investigación Legislativa que tendrá las siguientes funciones:</t>
  </si>
  <si>
    <t>Coordinación de Estudios de las Finanzas y Administración Pública</t>
  </si>
  <si>
    <t>Artículo 67.- El Centro de Estudios Legislativos es el órgano de soporte técnico para la investigación y el análisis de los asuntos que son competencia del Congreso. Al Centro de Estudios Legislativos corresponde:</t>
  </si>
  <si>
    <t>Centro de Estudios Económicos y de Finanzas Públicas</t>
  </si>
  <si>
    <t>ARTÍCULO 62 TER.- El Congreso del Estado contará con un Centro de Estudios Económicos y de Finanzas Públicas, como organismo de apoyo y consulta, que tendrá por objeto desarrollar investigación, análisis, opinión y evaluación en materia de economía, hacienda, presupuesto, finanzas y políticas públicas.</t>
  </si>
  <si>
    <t>Artículo 195.- El Congreso del Estado establecerá el Servicio Profesional de Carrera Legislativa, atendiendo a los principios rectores de legalidad, eficiencia, probidad, objetividad, calidad, imparcialidad, competitividad, mérito y profesionalismo de sus servidores públicos.</t>
  </si>
  <si>
    <t>Artículo 92.  El Instituto de Investigaciones Legislativas es el órgano profesional e imparcial, con autonomía operativa y de gestión, encargado de la realización de estudios e investigaciones jurídicas y multidisciplinarias en que se apoye la Legislatura del Estado en el ejercicio de sus atribuciones constitucionales y legales.</t>
  </si>
  <si>
    <t>ARTICULO 144. El Congreso del Estado instituye el servicio parlamentario de carrera para sus trabajadores, a través de la Oficialía Mayor, la que instrumentará los mecanismos y fijará los criterios para la selección de personal, capacitación y ascenso; procurando en todo tiempo que los cargos sean ocupados a través de exámenes de aptitud y de oposición, en su caso, según la naturaleza de los mismos.</t>
  </si>
  <si>
    <t>ARTICULO 184. El Congreso del Estado contará con un Instituto de Investigaciones Legislativas; que tiene como finalidad exclusiva, apoyar al Congreso en su tarea de elaborar las normas jurídicas, por medio de la investigación documental y de campo, en las áreas, jurídica; histórica; política; económica; y en las demás materias que sean motivo de legislación.</t>
  </si>
  <si>
    <t>ARTÍCULO 102. El Congreso del Estado contará con un Instituto de Investigaciones Parlamentarias, como órgano técnico-académico, de apoyo jurídico, legislativo, de investigación y análisis, cuyas funciones principales serán:</t>
  </si>
  <si>
    <t>ARTÍCULO 197 BIS- El Centro de Investigaciones Parlamentarias es un órgano técnico del Congreso del Estado, al cual le corresponde:</t>
  </si>
  <si>
    <t>ARTÍCULO 66 QUATER. 1. El Centro de Estudios de las Finanzas Públicas es el órgano técnico del Congreso del Estado al cual le corresponde:</t>
  </si>
  <si>
    <t>Artículo 110. El Instituto de Estudios Legislativos será el órgano de consulta encargado de asesorar técnicamente a las comisiones ordinarias y especiales en la elaboración de iniciativas y dictámenes; así como la vigilancia, mantenimiento, o conservación y actualización del acervo y colecciones bibliográficas del Congreso.</t>
  </si>
  <si>
    <t>Artículo 37. La Junta de Trabajos Legislativos tiene las atribuciones siguientes:
III. Proponer al Pleno los proyectos de Reglamentos relativos a: las Sesiones, Orden del Día, Debates y Votaciones; de las Comisiones; de la Secretaría General, de las Secretarías de Servicios Legislativos, de Fiscalización, de Servicios Administrativos y Financieros, y demás órganos administrativos del Congreso del Estado; así como del Servicio Civil de Carrera;</t>
  </si>
  <si>
    <t>Dirección de Evaluación del Presupuesto</t>
  </si>
  <si>
    <t>Artículo 73.- La Dirección de Evaluación del Presupuesto es el órgano técnico del Congreso encargado de valorar los resultados de la ejecución de los programas que desarrolle el Gobierno del Estado, los organismos autónomos, municipios y demás personas físicas y morales que reciban recursos públicos.</t>
  </si>
  <si>
    <t>ARTÍCULO 170. El Poder Legislativo del Estado establecerá el Servicio Profesional de Carrera Parlamentaria bajo los principios de capacidad, idoneidad, rectitud, probidad, constancia y profesionalismo. El Servicio Profesional de Carrera Parlamentaria tendrá como propósito, apoyar de manera profesional y eficaz el cumplimiento de las atribuciones y funciones del Poder Legislativo, la estabilidad y seguridad en el empleo de sus trabajadores, así como el fomento de la vocación de servicio y la promoción de la capacitación permanente del personal.</t>
  </si>
  <si>
    <t>Artículo 225. Son unidades de apoyo directo de la Secretaría General, las siguientes: I. El Instituto de Investigaciones Legislativas.</t>
  </si>
  <si>
    <t>Remuneraciones adicionales y especiales</t>
  </si>
  <si>
    <t>sin primas</t>
  </si>
  <si>
    <t>Número de sesiones celebradas en el Pleno del Congreso en 2017 (sesiones ordinariras + extraordinarias)</t>
  </si>
  <si>
    <t>de productividad / navideño</t>
  </si>
  <si>
    <t>PRI 5, PAN 13, PRD 1, MORENA 2, MC 1, PT 1, PES 1, PL 1</t>
  </si>
  <si>
    <t>PRI 3, PAN 13, MORENA 1, PT 1, PL 2, IND 1</t>
  </si>
  <si>
    <t>PRI 10, PAN 2, PRD 2, PVEM 16, MORENA 2, PL 7, IND 1</t>
  </si>
  <si>
    <t>PRI 8, PAN 10, PRD 17, PVEM 3, MORENA 20, MC 3, NA 1, PT 1, PES 1, PL 1, IND 1</t>
  </si>
  <si>
    <t>PRI 10, PAN 9, PRD 1, MOR 2, PL 3</t>
  </si>
  <si>
    <t>PRI 5, PAN 4, PRD 13, PVEM 1, MC 2, NA 2, PES 1, PL 2</t>
  </si>
  <si>
    <t>PRI 16, PAN 4, PRD 8, PVEM 1, MORENA 9, PT 2, PES 1, PL 1</t>
  </si>
  <si>
    <t>PRI 6, PAN 12, PRD 5, PVEM 2, MC 1, NA 4, PT 2, PL 5, IND 4</t>
  </si>
  <si>
    <t>PRI 8, PAN 7, PRD 4, PVEM 2, MORENA 1, MC 1, NA 2, PT 1, PL 1</t>
  </si>
  <si>
    <t>PRI 21, PAN 7, PRD 1, PVEM 1, MORENA 2, NA 2, PL 6</t>
  </si>
  <si>
    <t>PRI 6, PAN 4, PRD 5, PVEM 2, MORENA 1, NA 2, PT 1, PL 3, IND 1</t>
  </si>
  <si>
    <t>Servicio Civil de Carrera Parlamentaria</t>
  </si>
  <si>
    <t>especial anual</t>
  </si>
  <si>
    <t>sin respuesta</t>
  </si>
  <si>
    <t>Twitter
al 13 de marzo de 2018</t>
  </si>
  <si>
    <t>Facebook
al 13 de marzo de 2018</t>
  </si>
  <si>
    <t>cuantas veces sea necesario</t>
  </si>
  <si>
    <t>disponible en: http://www.aldf.gob.mx/articulo-125-8002-125.html</t>
  </si>
  <si>
    <t>Dirección de Investigación y Estadística Legislativa</t>
  </si>
  <si>
    <t>Artículo 182. La Dirección de Investigación y Estadística Legislativa es la dependencia encargada de fortalecer el trabajo legislativo, mediante la difusión e investigación de los temas que le son afines, así como la formación y capacitación en materia legislativa. Orgánicamente se encuentra subordinada a la Mesa Directiva.</t>
  </si>
  <si>
    <t>Artículo 3. El Sistema es el proceso integral que norma la planeación de recursos humanos, el reclutamiento, la selección e ingreso, la ocupación de puestos, la profesionalización, la evaluación del desempeño, la permanencia, la promoción y separación del personal del Poder Legislativo.</t>
  </si>
  <si>
    <t>No recibió</t>
  </si>
  <si>
    <t>Recibió 3 de 4</t>
  </si>
  <si>
    <t>Recibió 1 de 4</t>
  </si>
  <si>
    <t>Recibió 3 de 4 (4 trimestre pendiente)</t>
  </si>
  <si>
    <t>Recibió 4 de 4</t>
  </si>
  <si>
    <t>ARTÍCULO 100. Corresponde al Comité de Administración y Control las atribuciones siguientes: XI. Supervisar los programas de desarrollo de personal para el Servicio Parlamentario de Carrera, y rendir cuentas de ello ante el Pleno;</t>
  </si>
  <si>
    <t>Seguimiento presupuestario</t>
  </si>
  <si>
    <t>Órgano interno de control</t>
  </si>
  <si>
    <t>Presupuesto de Egresos de la entidad federativa 2018</t>
  </si>
  <si>
    <t>Presupuesto aprobado del Poder Legislativo (Congreso y Órgano Superior de Fiscalización) en el ejercicio fiscal 2018</t>
  </si>
  <si>
    <t>Número de habitantes en la entidad federativa en 2018</t>
  </si>
  <si>
    <t>Partido Conciencia Popular</t>
  </si>
  <si>
    <t>PRI 13, PAN 8, PRD 4, PVEM 1, MORENA 1, NA 2, IND 5</t>
  </si>
  <si>
    <t>Legislación interna del Congreso</t>
  </si>
  <si>
    <t>Número de diputados de acuerdo a las constituciones locales al 24 de marzo de 2018</t>
  </si>
  <si>
    <t>En el caso del congreso del Estado de México, el momento contable es pagado y no devengado.</t>
  </si>
  <si>
    <t>Recibió 2 de 4</t>
  </si>
  <si>
    <r>
      <t>Crecimiento del presupuesto del Congreso</t>
    </r>
    <r>
      <rPr>
        <sz val="10"/>
        <color rgb="FF000000"/>
        <rFont val="Cambria"/>
        <family val="1"/>
        <charset val="1"/>
      </rPr>
      <t xml:space="preserve"> (2015-2018)</t>
    </r>
  </si>
  <si>
    <t>No recibió (recibió ASE)</t>
  </si>
  <si>
    <t>Nombre del órgano auxiliar del congreso en materia hacendaria y de las finanzas públicas</t>
  </si>
  <si>
    <t>Sin Órgano Técnico Hacendario</t>
  </si>
  <si>
    <t>ARTÍCULO 82.- El nombramiento del Oficial Mayor, Tesorero, Contralor General, Coordinador General de Comunicación Social, Director del Instituto de Investigaciones Parlamentarias, Director de la Unidad de Estudios de Finanzas, del titular de la Coordinación de Servicios Parlamentarios y del titular del Canal de Televisión de la Asamblea Legislativa del Distrito Federal, serán propuestos por la Comisión de Gobierno y serán ratificados por el voto de la mayoría de los miembros presentes en la Sesión del Pleno respectiva. La Comisión de Gobierno establecerá los criterios que acrediten la formación profesional, experiencia y habilidades necesarias para desempeñar el cargo
correspondiente.</t>
  </si>
  <si>
    <t>Sin Centro de Estudios Legislativos</t>
  </si>
  <si>
    <t>Artículo 266. El Instituto de Investigaciones Legislativas tendrá las siguientes atribuciones:</t>
  </si>
  <si>
    <t>El Instituto de Investigación y Estudios Legislativos es el órgano técnico del Congreso del Estado que bajo los principios de especialidad e imparcialidad, desempeña labores de investigación y estudios legislativos, y de apoyo a las comisiones legislativas.</t>
  </si>
  <si>
    <t>Instituto de Investigación y Estudios Legislativos</t>
  </si>
  <si>
    <t>Artículo 179.- La Dirección de Investigación Legislativa es la dependencia de la Secretaría General encargada de los asuntos relacionados con la investigación legislativa y el control y administración de la Biblioteca. Tendrá a su cargo las siguientes funciones:</t>
  </si>
  <si>
    <t xml:space="preserve">Dirección de Investigación Legislativa </t>
  </si>
  <si>
    <t>Instituto de Estudios Parlamentarios “Eduardo Neri”</t>
  </si>
  <si>
    <t>Coordinación de Estudios Financieros y Económicos</t>
  </si>
  <si>
    <t>ARTÍCULO 214.- Para el ejercicio de sus funciones y el despacho de los asuntos que le competen, el IILFS “Gilberto Bosques Saldívar” contará con las áreas administrativas siguientes:
I.- Coordinación de Estudios Sociales y Legislativos; y
II.- Coordinación de Estudios Financieros y Económicos.</t>
  </si>
  <si>
    <t>ARTÍCULO 66 TER. 1. El Instituto de Investigaciones Parlamentarias, es el órgano técnico del Congreso del Estado, al cual le corresponde:</t>
  </si>
  <si>
    <t>Institutio de Investigaciones Legislativas</t>
  </si>
  <si>
    <t>Artículo 70.- El Instituto de Investigaciones Legislativas estará a cargo de un Director y contará con el personal que requiera para el desempeño de sus funciones de acuerdo al
presupuesto asignado.</t>
  </si>
  <si>
    <t>Distribución del gasto en 2017</t>
  </si>
  <si>
    <t>Coordinación de Investgaciones Legislativas</t>
  </si>
  <si>
    <t>Artículo 57. IX. Informar trimestralmente a la Junta de Trabajos Legislativos, sobre el cumplimiento de las políticas, lineamientos y acuerdos adoptados por ésta, y respecto al desempeño en la prestación de los servicios legislativos, de fiscalización y administrativos y financieros; así como de las siguientes áreas que estarán bajo su coordinación inmediata:
c) Investigaciones Legislativas;</t>
  </si>
  <si>
    <t>SEGUNDO. Aprobadas las reformas que aquí se consignan, la Junta de Coordinación Política,
deberá proponer al pleno del H. Congreso, a efecto de su correspondiente designación, a quien habrá de
fungir como Director General del Instituto de Opinión Ciudadana, Estudios Económicos y Sociales, en
sustitución de los actuales titulares de los extintos Institutos, de Estudios de Economía y Finanzas
Publicas y de Estudios sobre la Opinión Publica.</t>
  </si>
  <si>
    <t>Instituto de Opinión Ciudadana, Estudios Económicos y Sociales</t>
  </si>
  <si>
    <t>Profesionalización y trabajo legislativo</t>
  </si>
  <si>
    <t>Nota: el número de diputados y el sistema electoral de los congresos de Jalisco, Morelos, Sinaloa y de la Ciudad de México han sido moficados, sin embargo, estas entrarán en vigor en próximas legislaturas, por lo que los datos en la base son vigentes al 15 de mayo de 2018.</t>
  </si>
  <si>
    <t>La figura del servicio civil o profesional de carrera se establece en la Ley Orgánica del Congreso</t>
  </si>
  <si>
    <t>Convocatorias</t>
  </si>
  <si>
    <t>Fundamento del órgano auxiliar del congreso en materia hacendaria y de las finanzas públicas</t>
  </si>
  <si>
    <t>Nombre del centro de estudios legislativos del Congreso</t>
  </si>
  <si>
    <t>Servidores públicos del Congreso sancionados por faltas administrativas no graves por la contraloría del Congreso</t>
  </si>
  <si>
    <t>Servidores públicos a los que la contraloría del Congreso les determinó una falta administrativa grave para que fuera resuelto por un órgano jurdisdiccional</t>
  </si>
  <si>
    <t>Diputados en la constitución local</t>
  </si>
  <si>
    <t>Diputados en la página del congreso</t>
  </si>
  <si>
    <t>Investigaciones iniciadas por la contraloría del Congreso respecto a conductas de servidores públicos por posibles responsabilidades administrativas</t>
  </si>
  <si>
    <t>Número de investigaciones iniciadas por la contraloría del Congreso respecto a conductas por posibles responsabilidades administrativas</t>
  </si>
  <si>
    <t>Investigaciones</t>
  </si>
  <si>
    <t>Servidores sancionados</t>
  </si>
  <si>
    <t>Número de servidores públicos del Congreso sancionados por faltas administrativas no graves por la contraloría del Congreso</t>
  </si>
  <si>
    <t>Número de servidores públicos a los que la contraloría del Congreso les determinó una falta administrativa grave para que fuera resuelto por un órgano jurdisdiccional</t>
  </si>
  <si>
    <t>Informes trimestrales del gasto recibidos por el Congreso (sobre 4)</t>
  </si>
  <si>
    <t>Número de informes de gasto recibidos por el Congreso por parte del gobierno del estado</t>
  </si>
  <si>
    <t>Informes de gasto</t>
  </si>
  <si>
    <t>Informes trimestrales (cuarto trimestre) o cuentas públicas 2017</t>
  </si>
  <si>
    <t>Crecimiento en términos reales del presupuesto del Congreso entre 2015 y 2018</t>
  </si>
  <si>
    <t>Gasto anual en concepto de remuneraciones del personal transitorio en 2017</t>
  </si>
  <si>
    <t>Gasto anual en concepto de remuneraciones adicionales y especiales en 2017</t>
  </si>
  <si>
    <t>Gasto anual en concepto de combustibles, lubricantes y aditivos en 2017</t>
  </si>
  <si>
    <t>Gasto anual en concepto de comunicación social del Congreso en 2017</t>
  </si>
  <si>
    <t>Gasto anual en concepto de traslados y viáticos del Congreso en 2017</t>
  </si>
  <si>
    <t>Gasto anual en concepto de servicios oficiales del Congreso en 2017</t>
  </si>
  <si>
    <t>Gasto anual en concepto de otros servicios generales del Congreso en 2017</t>
  </si>
  <si>
    <t>Gasto anual en concepto de subsidios y subvenciones del Congreso en 2017</t>
  </si>
  <si>
    <t>Gasto anual en concepto de ayudas sociales del Congreso en 2017</t>
  </si>
  <si>
    <t>Gasto anual en concepto de pensiones y jubilaciones del Congreso en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</si>
</sst>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13" x14ac:knownFonts="1">
    <font>
      <sz val="11"/>
      <color rgb="FF000000"/>
      <name val="Calibri"/>
      <family val="2"/>
      <charset val="1"/>
    </font>
    <font>
      <sz val="12"/>
      <color rgb="FF000000"/>
      <name val="Calibri"/>
      <family val="2"/>
      <charset val="1"/>
    </font>
    <font>
      <i/>
      <sz val="11"/>
      <color rgb="FF000000"/>
      <name val="Calibri"/>
      <family val="2"/>
      <charset val="1"/>
    </font>
    <font>
      <sz val="10"/>
      <color rgb="FF000000"/>
      <name val="Cambria"/>
      <family val="1"/>
      <charset val="1"/>
    </font>
    <font>
      <sz val="10"/>
      <color rgb="FFFFFFFF"/>
      <name val="Cambria"/>
      <family val="1"/>
      <charset val="1"/>
    </font>
    <font>
      <b/>
      <sz val="10"/>
      <color rgb="FF000000"/>
      <name val="Cambria"/>
      <family val="1"/>
      <charset val="1"/>
    </font>
    <font>
      <i/>
      <sz val="10"/>
      <color rgb="FF000000"/>
      <name val="Cambria"/>
      <family val="1"/>
      <charset val="1"/>
    </font>
    <font>
      <sz val="11"/>
      <color rgb="FF000000"/>
      <name val="Calibri"/>
      <family val="2"/>
      <charset val="1"/>
    </font>
    <font>
      <sz val="10"/>
      <name val="Times New Roman"/>
      <family val="1"/>
    </font>
    <font>
      <sz val="10"/>
      <name val="Courier"/>
      <family val="3"/>
    </font>
    <font>
      <b/>
      <sz val="10"/>
      <color rgb="FF000000"/>
      <name val="Cambria"/>
      <family val="1"/>
    </font>
    <font>
      <sz val="10"/>
      <color rgb="FF000000"/>
      <name val="Cambria"/>
      <family val="1"/>
    </font>
    <font>
      <i/>
      <sz val="10"/>
      <color rgb="FF000000"/>
      <name val="Cambria"/>
      <family val="1"/>
    </font>
  </fonts>
  <fills count="8">
    <fill>
      <patternFill patternType="none"/>
    </fill>
    <fill>
      <patternFill patternType="gray125"/>
    </fill>
    <fill>
      <patternFill patternType="solid">
        <fgColor rgb="FF333F50"/>
        <bgColor rgb="FF333399"/>
      </patternFill>
    </fill>
    <fill>
      <patternFill patternType="solid">
        <fgColor rgb="FFE2F0D9"/>
        <bgColor rgb="FFDAE3F3"/>
      </patternFill>
    </fill>
    <fill>
      <patternFill patternType="solid">
        <fgColor rgb="FFDAE3F3"/>
        <bgColor rgb="FFD9D9D9"/>
      </patternFill>
    </fill>
    <fill>
      <patternFill patternType="solid">
        <fgColor rgb="FFD9D9D9"/>
        <bgColor rgb="FFDAE3F3"/>
      </patternFill>
    </fill>
    <fill>
      <patternFill patternType="solid">
        <fgColor theme="0"/>
        <bgColor indexed="64"/>
      </patternFill>
    </fill>
    <fill>
      <patternFill patternType="solid">
        <fgColor rgb="FFFFFFFF"/>
        <bgColor indexed="64"/>
      </patternFill>
    </fill>
  </fills>
  <borders count="22">
    <border>
      <left/>
      <right/>
      <top/>
      <bottom/>
      <diagonal/>
    </border>
    <border>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style="thin">
        <color auto="1"/>
      </bottom>
      <diagonal/>
    </border>
    <border>
      <left style="thin">
        <color rgb="FFFFFFFF"/>
      </left>
      <right/>
      <top style="thin">
        <color rgb="FFFFFFFF"/>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rgb="FFFFFFFF"/>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s>
  <cellStyleXfs count="4">
    <xf numFmtId="0" fontId="0" fillId="0" borderId="0"/>
    <xf numFmtId="9" fontId="7" fillId="0" borderId="0" applyBorder="0" applyProtection="0"/>
    <xf numFmtId="0" fontId="1" fillId="0" borderId="0"/>
    <xf numFmtId="164" fontId="9" fillId="0" borderId="0"/>
  </cellStyleXfs>
  <cellXfs count="119">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left"/>
    </xf>
    <xf numFmtId="0" fontId="2" fillId="0" borderId="0" xfId="0" applyFont="1"/>
    <xf numFmtId="0" fontId="2" fillId="0" borderId="0" xfId="0" applyFont="1"/>
    <xf numFmtId="0" fontId="0" fillId="0" borderId="0" xfId="0" applyAlignment="1">
      <alignment horizontal="center" vertical="center"/>
    </xf>
    <xf numFmtId="0" fontId="2" fillId="0" borderId="0" xfId="0" applyFont="1" applyAlignment="1">
      <alignment horizontal="center"/>
    </xf>
    <xf numFmtId="0" fontId="4" fillId="2" borderId="2" xfId="2" applyFont="1" applyFill="1" applyBorder="1" applyAlignment="1">
      <alignment horizontal="center" vertical="center" wrapText="1"/>
    </xf>
    <xf numFmtId="0" fontId="3" fillId="0" borderId="0" xfId="0" applyFont="1" applyAlignment="1">
      <alignment horizontal="center" vertical="center"/>
    </xf>
    <xf numFmtId="0" fontId="4" fillId="2" borderId="5" xfId="2"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2"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0" borderId="0" xfId="0" applyFont="1" applyAlignment="1">
      <alignment horizontal="center" vertical="top"/>
    </xf>
    <xf numFmtId="0" fontId="3" fillId="5" borderId="5" xfId="0" applyFont="1" applyFill="1" applyBorder="1" applyAlignment="1">
      <alignment horizontal="center" vertical="top"/>
    </xf>
    <xf numFmtId="0" fontId="3" fillId="5" borderId="13" xfId="0" applyFont="1" applyFill="1" applyBorder="1" applyAlignment="1">
      <alignment horizontal="center" vertical="top" wrapText="1"/>
    </xf>
    <xf numFmtId="0" fontId="3" fillId="5" borderId="14" xfId="0" applyFont="1" applyFill="1" applyBorder="1" applyAlignment="1">
      <alignment horizontal="center" vertical="top" wrapText="1"/>
    </xf>
    <xf numFmtId="0" fontId="3" fillId="0" borderId="15" xfId="0" applyFont="1" applyBorder="1"/>
    <xf numFmtId="0" fontId="3" fillId="0" borderId="16" xfId="0" applyFont="1" applyBorder="1"/>
    <xf numFmtId="3" fontId="3" fillId="0" borderId="16" xfId="0" applyNumberFormat="1" applyFont="1" applyBorder="1" applyAlignment="1">
      <alignment horizontal="center"/>
    </xf>
    <xf numFmtId="3" fontId="3" fillId="0" borderId="17" xfId="0" applyNumberFormat="1" applyFont="1" applyBorder="1" applyAlignment="1">
      <alignment horizontal="center"/>
    </xf>
    <xf numFmtId="0" fontId="3" fillId="0" borderId="17" xfId="0" applyFont="1" applyBorder="1" applyAlignment="1">
      <alignment horizontal="center"/>
    </xf>
    <xf numFmtId="0" fontId="3" fillId="0" borderId="17" xfId="0" applyFont="1" applyBorder="1"/>
    <xf numFmtId="0" fontId="3" fillId="0" borderId="17" xfId="0" applyFont="1" applyBorder="1" applyAlignment="1">
      <alignment horizontal="center"/>
    </xf>
    <xf numFmtId="0" fontId="3" fillId="0" borderId="17" xfId="0" applyFont="1" applyBorder="1" applyAlignment="1">
      <alignment horizontal="left"/>
    </xf>
    <xf numFmtId="9" fontId="3" fillId="0" borderId="17" xfId="1" applyFont="1" applyBorder="1" applyAlignment="1" applyProtection="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2" fontId="3" fillId="0" borderId="17" xfId="0" applyNumberFormat="1" applyFont="1" applyBorder="1" applyAlignment="1">
      <alignment horizontal="center"/>
    </xf>
    <xf numFmtId="12" fontId="6" fillId="0" borderId="17" xfId="0" applyNumberFormat="1" applyFont="1" applyBorder="1" applyAlignment="1">
      <alignment horizontal="center"/>
    </xf>
    <xf numFmtId="0" fontId="6" fillId="0" borderId="17" xfId="0" applyFont="1" applyBorder="1" applyAlignment="1">
      <alignment horizontal="center"/>
    </xf>
    <xf numFmtId="9" fontId="3" fillId="0" borderId="17" xfId="0" applyNumberFormat="1" applyFont="1" applyBorder="1" applyAlignment="1">
      <alignment horizontal="center"/>
    </xf>
    <xf numFmtId="3" fontId="3" fillId="0" borderId="17" xfId="0" applyNumberFormat="1" applyFont="1" applyBorder="1" applyAlignment="1">
      <alignment horizontal="center" vertical="center"/>
    </xf>
    <xf numFmtId="9" fontId="3" fillId="0" borderId="17" xfId="1" applyFont="1" applyBorder="1" applyAlignment="1" applyProtection="1">
      <alignment horizontal="center" vertical="center"/>
    </xf>
    <xf numFmtId="10" fontId="3" fillId="0" borderId="17" xfId="1" applyNumberFormat="1" applyFont="1" applyBorder="1" applyAlignment="1" applyProtection="1">
      <alignment horizontal="center"/>
    </xf>
    <xf numFmtId="3" fontId="3" fillId="0" borderId="16" xfId="0" applyNumberFormat="1" applyFont="1" applyBorder="1" applyAlignment="1">
      <alignment horizontal="center"/>
    </xf>
    <xf numFmtId="9" fontId="3" fillId="0" borderId="16" xfId="1" applyFont="1" applyBorder="1" applyAlignment="1" applyProtection="1">
      <alignment horizontal="center"/>
    </xf>
    <xf numFmtId="9" fontId="3" fillId="0" borderId="17" xfId="1" applyFont="1" applyBorder="1" applyAlignment="1" applyProtection="1">
      <alignment horizontal="center"/>
    </xf>
    <xf numFmtId="0" fontId="3" fillId="0" borderId="16" xfId="0" applyFont="1" applyBorder="1" applyAlignment="1">
      <alignment horizontal="center"/>
    </xf>
    <xf numFmtId="0" fontId="3" fillId="0" borderId="17" xfId="0" applyFont="1" applyBorder="1"/>
    <xf numFmtId="0" fontId="3" fillId="0" borderId="0" xfId="0" applyFont="1"/>
    <xf numFmtId="0" fontId="3" fillId="0" borderId="16" xfId="0" applyFont="1" applyBorder="1" applyAlignment="1">
      <alignment horizontal="center" vertical="center" wrapText="1"/>
    </xf>
    <xf numFmtId="0" fontId="3" fillId="0" borderId="16" xfId="0" applyFont="1" applyBorder="1"/>
    <xf numFmtId="0" fontId="3" fillId="0" borderId="16" xfId="0" applyFont="1" applyBorder="1" applyAlignment="1">
      <alignment horizontal="left"/>
    </xf>
    <xf numFmtId="0" fontId="3" fillId="0" borderId="16" xfId="0" applyFont="1" applyBorder="1" applyAlignment="1">
      <alignment horizontal="center"/>
    </xf>
    <xf numFmtId="0" fontId="6" fillId="0" borderId="16" xfId="0" applyFont="1" applyBorder="1" applyAlignment="1">
      <alignment horizontal="center"/>
    </xf>
    <xf numFmtId="12" fontId="6" fillId="0" borderId="16" xfId="0" applyNumberFormat="1" applyFont="1" applyBorder="1" applyAlignment="1">
      <alignment horizontal="center"/>
    </xf>
    <xf numFmtId="0" fontId="6" fillId="0" borderId="16" xfId="0" applyFont="1" applyBorder="1" applyAlignment="1">
      <alignment horizontal="center"/>
    </xf>
    <xf numFmtId="9" fontId="3" fillId="0" borderId="16" xfId="0" applyNumberFormat="1" applyFont="1" applyBorder="1" applyAlignment="1">
      <alignment horizontal="center"/>
    </xf>
    <xf numFmtId="3" fontId="3" fillId="0" borderId="16" xfId="0" applyNumberFormat="1" applyFont="1" applyBorder="1" applyAlignment="1">
      <alignment horizontal="center" vertical="center"/>
    </xf>
    <xf numFmtId="1" fontId="3" fillId="0" borderId="16" xfId="0" applyNumberFormat="1" applyFont="1" applyBorder="1" applyAlignment="1">
      <alignment horizontal="center"/>
    </xf>
    <xf numFmtId="3" fontId="3" fillId="0" borderId="18" xfId="0" applyNumberFormat="1" applyFont="1" applyBorder="1" applyAlignment="1">
      <alignment horizontal="center"/>
    </xf>
    <xf numFmtId="12" fontId="3" fillId="0" borderId="16" xfId="0" applyNumberFormat="1"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center" vertical="center"/>
    </xf>
    <xf numFmtId="1" fontId="6" fillId="0" borderId="16" xfId="0" applyNumberFormat="1" applyFont="1" applyBorder="1" applyAlignment="1">
      <alignment horizontal="center"/>
    </xf>
    <xf numFmtId="0" fontId="3" fillId="6" borderId="16" xfId="0" applyFont="1" applyFill="1" applyBorder="1" applyAlignment="1">
      <alignment horizontal="center"/>
    </xf>
    <xf numFmtId="3" fontId="8" fillId="0" borderId="0" xfId="3" applyNumberFormat="1" applyFont="1"/>
    <xf numFmtId="0" fontId="3" fillId="5" borderId="9" xfId="0" applyFont="1" applyFill="1" applyBorder="1" applyAlignment="1">
      <alignment horizontal="center" vertical="top" wrapText="1"/>
    </xf>
    <xf numFmtId="9" fontId="7" fillId="0" borderId="17" xfId="1" applyBorder="1" applyAlignment="1">
      <alignment horizontal="center"/>
    </xf>
    <xf numFmtId="0" fontId="3" fillId="0" borderId="16" xfId="0" applyFont="1" applyFill="1" applyBorder="1"/>
    <xf numFmtId="0" fontId="3" fillId="0" borderId="16" xfId="0" applyFont="1" applyFill="1" applyBorder="1" applyAlignment="1">
      <alignment horizontal="center"/>
    </xf>
    <xf numFmtId="0" fontId="3" fillId="0" borderId="16" xfId="0" applyFont="1" applyFill="1" applyBorder="1" applyAlignment="1">
      <alignment horizontal="left"/>
    </xf>
    <xf numFmtId="0" fontId="3" fillId="5" borderId="2" xfId="0" applyFont="1" applyFill="1" applyBorder="1" applyAlignment="1">
      <alignment horizontal="left" vertical="top" wrapText="1"/>
    </xf>
    <xf numFmtId="0" fontId="0" fillId="0" borderId="0" xfId="0" applyFont="1" applyAlignment="1">
      <alignment horizontal="center"/>
    </xf>
    <xf numFmtId="0" fontId="11" fillId="0" borderId="16" xfId="0" applyFont="1" applyBorder="1" applyAlignment="1">
      <alignment horizontal="left"/>
    </xf>
    <xf numFmtId="0" fontId="11" fillId="0" borderId="16" xfId="0" applyFont="1" applyFill="1" applyBorder="1" applyAlignment="1">
      <alignment horizontal="left"/>
    </xf>
    <xf numFmtId="0" fontId="3" fillId="0" borderId="20" xfId="0" applyFont="1" applyBorder="1" applyAlignment="1">
      <alignment horizontal="center"/>
    </xf>
    <xf numFmtId="0" fontId="3" fillId="0" borderId="0" xfId="0" applyFont="1" applyFill="1" applyBorder="1" applyAlignment="1">
      <alignment horizontal="center"/>
    </xf>
    <xf numFmtId="3" fontId="3" fillId="0" borderId="19" xfId="0" applyNumberFormat="1" applyFont="1" applyBorder="1" applyAlignment="1">
      <alignment horizontal="center"/>
    </xf>
    <xf numFmtId="3" fontId="3" fillId="0" borderId="21" xfId="0" applyNumberFormat="1" applyFont="1" applyBorder="1" applyAlignment="1">
      <alignment horizontal="center"/>
    </xf>
    <xf numFmtId="9" fontId="3" fillId="0" borderId="20" xfId="1" applyFont="1" applyBorder="1" applyAlignment="1" applyProtection="1">
      <alignment horizontal="center"/>
    </xf>
    <xf numFmtId="9" fontId="0" fillId="0" borderId="0" xfId="0" applyNumberFormat="1" applyAlignment="1">
      <alignment horizontal="center"/>
    </xf>
    <xf numFmtId="9" fontId="3" fillId="0" borderId="21" xfId="1" applyFont="1" applyBorder="1" applyAlignment="1" applyProtection="1">
      <alignment horizontal="center"/>
    </xf>
    <xf numFmtId="9" fontId="3" fillId="0" borderId="0" xfId="1" applyFont="1" applyFill="1" applyBorder="1" applyAlignment="1" applyProtection="1">
      <alignment horizontal="center"/>
    </xf>
    <xf numFmtId="0" fontId="3" fillId="0" borderId="19" xfId="0" applyFont="1" applyBorder="1" applyAlignment="1">
      <alignment horizontal="center"/>
    </xf>
    <xf numFmtId="0" fontId="3" fillId="0" borderId="21" xfId="0" applyFont="1" applyFill="1" applyBorder="1" applyAlignment="1">
      <alignment horizontal="center"/>
    </xf>
    <xf numFmtId="9" fontId="7" fillId="0" borderId="19" xfId="1" applyBorder="1" applyAlignment="1">
      <alignment horizontal="center"/>
    </xf>
    <xf numFmtId="0" fontId="3" fillId="6" borderId="20" xfId="0" applyFont="1" applyFill="1" applyBorder="1" applyAlignment="1">
      <alignment horizontal="center"/>
    </xf>
    <xf numFmtId="9" fontId="7" fillId="0" borderId="21" xfId="1" applyFill="1" applyBorder="1" applyAlignment="1">
      <alignment horizontal="center"/>
    </xf>
    <xf numFmtId="9" fontId="3" fillId="0" borderId="19" xfId="0" applyNumberFormat="1" applyFont="1" applyBorder="1" applyAlignment="1">
      <alignment horizontal="center"/>
    </xf>
    <xf numFmtId="3" fontId="3" fillId="0" borderId="20" xfId="0" applyNumberFormat="1" applyFont="1" applyBorder="1" applyAlignment="1">
      <alignment horizontal="center" vertical="center"/>
    </xf>
    <xf numFmtId="9" fontId="3" fillId="0" borderId="21" xfId="0" applyNumberFormat="1" applyFont="1" applyFill="1" applyBorder="1" applyAlignment="1">
      <alignment horizontal="center"/>
    </xf>
    <xf numFmtId="3" fontId="0" fillId="7" borderId="16" xfId="0" applyNumberFormat="1" applyFill="1" applyBorder="1" applyAlignment="1">
      <alignment horizontal="center" wrapText="1"/>
    </xf>
    <xf numFmtId="3" fontId="3" fillId="0" borderId="16" xfId="0" applyNumberFormat="1" applyFont="1" applyFill="1" applyBorder="1" applyAlignment="1">
      <alignment horizontal="center"/>
    </xf>
    <xf numFmtId="3" fontId="3" fillId="0" borderId="17" xfId="0" applyNumberFormat="1" applyFont="1" applyBorder="1" applyAlignment="1">
      <alignment horizontal="left"/>
    </xf>
    <xf numFmtId="3" fontId="3" fillId="0" borderId="16" xfId="0" applyNumberFormat="1" applyFont="1" applyBorder="1" applyAlignment="1">
      <alignment horizontal="left"/>
    </xf>
    <xf numFmtId="0" fontId="12" fillId="0" borderId="17" xfId="0" applyFont="1" applyBorder="1" applyAlignment="1">
      <alignment horizontal="center"/>
    </xf>
    <xf numFmtId="0" fontId="12" fillId="0" borderId="16" xfId="0" applyFont="1" applyBorder="1" applyAlignment="1">
      <alignment horizontal="center"/>
    </xf>
    <xf numFmtId="0" fontId="12" fillId="0" borderId="16" xfId="0" applyFont="1" applyFill="1" applyBorder="1" applyAlignment="1">
      <alignment horizontal="center"/>
    </xf>
    <xf numFmtId="0" fontId="10" fillId="5" borderId="10" xfId="0" applyFont="1" applyFill="1" applyBorder="1" applyAlignment="1">
      <alignment horizontal="center" vertical="center" wrapText="1"/>
    </xf>
    <xf numFmtId="0" fontId="11" fillId="5" borderId="10" xfId="0" applyFont="1" applyFill="1" applyBorder="1" applyAlignment="1">
      <alignment horizontal="center" vertical="top" wrapText="1"/>
    </xf>
    <xf numFmtId="1" fontId="3" fillId="0" borderId="17" xfId="0" applyNumberFormat="1" applyFont="1" applyBorder="1" applyAlignment="1">
      <alignment horizontal="center"/>
    </xf>
    <xf numFmtId="1" fontId="3" fillId="0" borderId="16" xfId="0" applyNumberFormat="1" applyFont="1" applyFill="1" applyBorder="1" applyAlignment="1">
      <alignment horizontal="center"/>
    </xf>
    <xf numFmtId="0" fontId="5" fillId="3" borderId="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xf>
    <xf numFmtId="0" fontId="10" fillId="4" borderId="1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xf>
  </cellXfs>
  <cellStyles count="4">
    <cellStyle name="Normal" xfId="0" builtinId="0"/>
    <cellStyle name="Normal 2" xfId="3"/>
    <cellStyle name="Porcentaje" xfId="1" builtinId="5"/>
    <cellStyle name="TableStyleLight1"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AE3F3"/>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F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web.congresojal.gob.mx/BibliotecaVirtual/busquedasleyes/Listado.cfm" TargetMode="External"/><Relationship Id="rId7" Type="http://schemas.openxmlformats.org/officeDocument/2006/relationships/printerSettings" Target="../printerSettings/printerSettings1.bin"/><Relationship Id="rId2" Type="http://schemas.openxmlformats.org/officeDocument/2006/relationships/hyperlink" Target="http://www.congresoags.gob.mx/congresoags/leyes.php" TargetMode="External"/><Relationship Id="rId1" Type="http://schemas.openxmlformats.org/officeDocument/2006/relationships/hyperlink" Target="http://www.congresoags.gob.mx/congresoags/leyes.php" TargetMode="External"/><Relationship Id="rId6" Type="http://schemas.openxmlformats.org/officeDocument/2006/relationships/hyperlink" Target="http://www.congresoyucatan.gob.mx/legislacion/constitucion-politica" TargetMode="External"/><Relationship Id="rId5" Type="http://schemas.openxmlformats.org/officeDocument/2006/relationships/hyperlink" Target="http://legislacion.edomex.gob.mx/sites/legislacion.edomex.gob.mx/files/files/pdf/ley/vig/leyvig021.pdf" TargetMode="External"/><Relationship Id="rId4" Type="http://schemas.openxmlformats.org/officeDocument/2006/relationships/hyperlink" Target="http://congresoweb.congresojal.gob.mx/BibliotecaVirtual/busquedasleyes/Listado.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B42"/>
  <sheetViews>
    <sheetView windowProtection="1" showGridLines="0" tabSelected="1" zoomScaleNormal="100" workbookViewId="0">
      <pane xSplit="3" ySplit="6" topLeftCell="EH13" activePane="bottomRight" state="frozen"/>
      <selection pane="topRight" activeCell="BZ1" sqref="BZ1"/>
      <selection pane="bottomLeft" activeCell="A7" sqref="A7"/>
      <selection pane="bottomRight" activeCell="EH21" sqref="EH21"/>
    </sheetView>
  </sheetViews>
  <sheetFormatPr baseColWidth="10" defaultColWidth="23.7109375" defaultRowHeight="15" x14ac:dyDescent="0.25"/>
  <cols>
    <col min="1" max="1" width="6" customWidth="1"/>
    <col min="2" max="2" width="16.85546875" style="1" customWidth="1"/>
    <col min="3" max="3" width="11.7109375" style="1" customWidth="1"/>
    <col min="4" max="4" width="23.7109375" style="1"/>
    <col min="5" max="6" width="23.7109375" style="2"/>
    <col min="7" max="7" width="23.7109375" style="3"/>
    <col min="8" max="9" width="23.7109375" style="2"/>
    <col min="10" max="11" width="23.7109375" hidden="1" customWidth="1"/>
    <col min="12" max="12" width="23.7109375" style="3" hidden="1" customWidth="1"/>
    <col min="13" max="13" width="23.7109375" hidden="1" customWidth="1"/>
    <col min="14" max="14" width="23.7109375" style="3" hidden="1" customWidth="1"/>
    <col min="15" max="15" width="23.7109375" hidden="1" customWidth="1"/>
    <col min="16" max="16" width="23.7109375" style="4" hidden="1" customWidth="1"/>
    <col min="17" max="17" width="23.7109375" style="1"/>
    <col min="18" max="18" width="12.7109375" style="1" hidden="1" customWidth="1"/>
    <col min="19" max="22" width="23.7109375" style="1"/>
    <col min="24" max="25" width="23.7109375" customWidth="1"/>
    <col min="26" max="26" width="23.7109375" style="3" customWidth="1"/>
    <col min="27" max="28" width="23.7109375" customWidth="1"/>
    <col min="29" max="29" width="23.7109375" style="5" hidden="1" customWidth="1"/>
    <col min="31" max="52" width="23.7109375" customWidth="1"/>
    <col min="53" max="53" width="9.140625" style="1" hidden="1" customWidth="1"/>
    <col min="54" max="54" width="9.140625" style="6" hidden="1" customWidth="1"/>
    <col min="55" max="55" width="9.140625" style="1" hidden="1" customWidth="1"/>
    <col min="56" max="56" width="23.7109375" style="1" customWidth="1"/>
    <col min="83" max="88" width="23.7109375" style="1"/>
    <col min="89" max="92" width="23.7109375" style="1" customWidth="1"/>
    <col min="93" max="93" width="23.7109375" style="1"/>
    <col min="97" max="97" width="23.7109375" style="3"/>
    <col min="98" max="99" width="23.7109375" style="1"/>
    <col min="100" max="101" width="23.7109375" style="3"/>
    <col min="119" max="120" width="23.7109375" style="7"/>
    <col min="121" max="123" width="23.7109375" style="3"/>
    <col min="125" max="125" width="23.7109375" style="1" customWidth="1"/>
    <col min="128" max="128" width="23.7109375" style="3"/>
    <col min="134" max="134" width="23.7109375" style="1"/>
    <col min="135" max="135" width="9.7109375" style="1" hidden="1" customWidth="1"/>
    <col min="136" max="136" width="23.7109375" style="1"/>
    <col min="137" max="137" width="10.28515625" style="1" hidden="1" customWidth="1"/>
    <col min="138" max="139" width="23.7109375" style="3"/>
    <col min="140" max="140" width="14.28515625" style="8" hidden="1" customWidth="1"/>
    <col min="141" max="141" width="23.7109375" style="3"/>
    <col min="142" max="143" width="23.7109375" style="3" customWidth="1"/>
    <col min="144" max="144" width="23.7109375" style="4" hidden="1" customWidth="1"/>
    <col min="145" max="145" width="23.7109375" style="3" customWidth="1"/>
    <col min="146" max="146" width="23.7109375" style="1"/>
    <col min="147" max="147" width="23.7109375" style="3"/>
    <col min="148" max="148" width="23.7109375" style="3" customWidth="1"/>
    <col min="149" max="150" width="23.7109375" style="3"/>
    <col min="151" max="151" width="18.7109375" style="8" customWidth="1"/>
    <col min="152" max="152" width="0" style="4" hidden="1" customWidth="1"/>
    <col min="153" max="153" width="18.7109375" style="8" hidden="1" customWidth="1"/>
    <col min="154" max="154" width="0" style="4" hidden="1" customWidth="1"/>
    <col min="155" max="158" width="23.7109375" style="75" customWidth="1"/>
  </cols>
  <sheetData>
    <row r="1" spans="1:158" s="10" customFormat="1" ht="12.95" customHeight="1" x14ac:dyDescent="0.25">
      <c r="A1" s="113" t="s">
        <v>0</v>
      </c>
      <c r="B1" s="114" t="s">
        <v>1</v>
      </c>
      <c r="C1" s="9" t="s">
        <v>2</v>
      </c>
      <c r="D1" s="115" t="s">
        <v>3</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6" t="s">
        <v>4</v>
      </c>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05" t="s">
        <v>777</v>
      </c>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row>
    <row r="2" spans="1:158" ht="12.95" customHeight="1" x14ac:dyDescent="0.25">
      <c r="A2" s="113"/>
      <c r="B2" s="114"/>
      <c r="C2" s="9" t="s">
        <v>5</v>
      </c>
      <c r="D2" s="117" t="s">
        <v>6</v>
      </c>
      <c r="E2" s="117"/>
      <c r="F2" s="117"/>
      <c r="G2" s="117"/>
      <c r="H2" s="117" t="s">
        <v>7</v>
      </c>
      <c r="I2" s="117"/>
      <c r="J2" s="117" t="s">
        <v>8</v>
      </c>
      <c r="K2" s="117"/>
      <c r="L2" s="117"/>
      <c r="M2" s="117"/>
      <c r="N2" s="117"/>
      <c r="O2" s="117" t="s">
        <v>9</v>
      </c>
      <c r="P2" s="117"/>
      <c r="Q2" s="109" t="s">
        <v>10</v>
      </c>
      <c r="R2" s="109"/>
      <c r="S2" s="109"/>
      <c r="T2" s="109"/>
      <c r="U2" s="109"/>
      <c r="V2" s="109"/>
      <c r="W2" s="117" t="s">
        <v>11</v>
      </c>
      <c r="X2" s="117"/>
      <c r="Y2" s="117"/>
      <c r="Z2" s="117"/>
      <c r="AA2" s="117"/>
      <c r="AB2" s="117"/>
      <c r="AC2" s="117"/>
      <c r="AD2" s="117" t="s">
        <v>12</v>
      </c>
      <c r="AE2" s="117"/>
      <c r="AF2" s="117"/>
      <c r="AG2" s="117"/>
      <c r="AH2" s="117"/>
      <c r="AI2" s="117"/>
      <c r="AJ2" s="117"/>
      <c r="AK2" s="117"/>
      <c r="AL2" s="117"/>
      <c r="AM2" s="117"/>
      <c r="AN2" s="117"/>
      <c r="AO2" s="117"/>
      <c r="AP2" s="117"/>
      <c r="AQ2" s="117"/>
      <c r="AR2" s="117"/>
      <c r="AS2" s="117"/>
      <c r="AT2" s="117"/>
      <c r="AU2" s="117"/>
      <c r="AV2" s="117"/>
      <c r="AW2" s="117"/>
      <c r="AX2" s="117"/>
      <c r="AY2" s="117"/>
      <c r="AZ2" s="117"/>
      <c r="BA2" s="117" t="s">
        <v>13</v>
      </c>
      <c r="BB2" s="117"/>
      <c r="BC2" s="117"/>
      <c r="BD2" s="109" t="s">
        <v>14</v>
      </c>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1"/>
      <c r="CE2" s="108" t="s">
        <v>15</v>
      </c>
      <c r="CF2" s="108"/>
      <c r="CG2" s="108"/>
      <c r="CH2" s="108"/>
      <c r="CI2" s="108"/>
      <c r="CJ2" s="108"/>
      <c r="CK2" s="108"/>
      <c r="CL2" s="108"/>
      <c r="CM2" s="108"/>
      <c r="CN2" s="108"/>
      <c r="CO2" s="108"/>
      <c r="CP2" s="108"/>
      <c r="CQ2" s="108"/>
      <c r="CR2" s="108"/>
      <c r="CS2" s="108"/>
      <c r="CT2" s="108"/>
      <c r="CU2" s="108"/>
      <c r="CV2" s="118" t="s">
        <v>772</v>
      </c>
      <c r="CW2" s="118"/>
      <c r="CX2" s="118"/>
      <c r="CY2" s="118"/>
      <c r="CZ2" s="118"/>
      <c r="DA2" s="118"/>
      <c r="DB2" s="118"/>
      <c r="DC2" s="118"/>
      <c r="DD2" s="118"/>
      <c r="DE2" s="118"/>
      <c r="DF2" s="118"/>
      <c r="DG2" s="118"/>
      <c r="DH2" s="118"/>
      <c r="DI2" s="118"/>
      <c r="DJ2" s="108" t="s">
        <v>16</v>
      </c>
      <c r="DK2" s="108"/>
      <c r="DL2" s="108"/>
      <c r="DM2" s="108"/>
      <c r="DN2" s="108"/>
      <c r="DO2" s="109" t="s">
        <v>17</v>
      </c>
      <c r="DP2" s="109"/>
      <c r="DQ2" s="109"/>
      <c r="DR2" s="109"/>
      <c r="DS2" s="109"/>
      <c r="DT2" s="110" t="s">
        <v>18</v>
      </c>
      <c r="DU2" s="110"/>
      <c r="DV2" s="110"/>
      <c r="DW2" s="110"/>
      <c r="DX2" s="110"/>
      <c r="DY2" s="110"/>
      <c r="DZ2" s="110"/>
      <c r="EA2" s="110"/>
      <c r="EB2" s="110"/>
      <c r="EC2" s="110"/>
      <c r="ED2" s="110" t="s">
        <v>19</v>
      </c>
      <c r="EE2" s="110"/>
      <c r="EF2" s="110"/>
      <c r="EG2" s="110"/>
      <c r="EH2" s="111"/>
      <c r="EI2" s="109" t="s">
        <v>20</v>
      </c>
      <c r="EJ2" s="111"/>
      <c r="EK2" s="109" t="s">
        <v>21</v>
      </c>
      <c r="EL2" s="110"/>
      <c r="EM2" s="110"/>
      <c r="EN2" s="110"/>
      <c r="EO2" s="110"/>
      <c r="EP2" s="111"/>
      <c r="EQ2" s="106" t="s">
        <v>22</v>
      </c>
      <c r="ER2" s="107"/>
      <c r="ES2" s="107"/>
      <c r="ET2" s="112"/>
      <c r="EU2" s="106" t="s">
        <v>744</v>
      </c>
      <c r="EV2" s="107"/>
      <c r="EW2" s="107"/>
      <c r="EX2" s="107"/>
      <c r="EY2" s="107"/>
      <c r="EZ2" s="106" t="s">
        <v>745</v>
      </c>
      <c r="FA2" s="107"/>
      <c r="FB2" s="107"/>
    </row>
    <row r="3" spans="1:158" ht="30" customHeight="1" x14ac:dyDescent="0.25">
      <c r="A3" s="113"/>
      <c r="B3" s="114"/>
      <c r="C3" s="11" t="s">
        <v>23</v>
      </c>
      <c r="D3" s="12" t="s">
        <v>24</v>
      </c>
      <c r="E3" s="12" t="s">
        <v>25</v>
      </c>
      <c r="F3" s="13" t="s">
        <v>26</v>
      </c>
      <c r="G3" s="12" t="s">
        <v>27</v>
      </c>
      <c r="H3" s="14" t="s">
        <v>28</v>
      </c>
      <c r="I3" s="12" t="s">
        <v>29</v>
      </c>
      <c r="J3" s="12" t="s">
        <v>30</v>
      </c>
      <c r="K3" s="12" t="s">
        <v>31</v>
      </c>
      <c r="L3" s="12" t="s">
        <v>32</v>
      </c>
      <c r="M3" s="12" t="s">
        <v>33</v>
      </c>
      <c r="N3" s="12" t="s">
        <v>34</v>
      </c>
      <c r="O3" s="12" t="s">
        <v>35</v>
      </c>
      <c r="P3" s="12" t="s">
        <v>36</v>
      </c>
      <c r="Q3" s="14" t="s">
        <v>37</v>
      </c>
      <c r="R3" s="101" t="s">
        <v>42</v>
      </c>
      <c r="S3" s="12" t="s">
        <v>38</v>
      </c>
      <c r="T3" s="12" t="s">
        <v>39</v>
      </c>
      <c r="U3" s="12" t="s">
        <v>40</v>
      </c>
      <c r="V3" s="12" t="s">
        <v>41</v>
      </c>
      <c r="W3" s="12" t="s">
        <v>43</v>
      </c>
      <c r="X3" s="12" t="s">
        <v>44</v>
      </c>
      <c r="Y3" s="12" t="s">
        <v>45</v>
      </c>
      <c r="Z3" s="12" t="s">
        <v>46</v>
      </c>
      <c r="AA3" s="12" t="s">
        <v>47</v>
      </c>
      <c r="AB3" s="12" t="s">
        <v>48</v>
      </c>
      <c r="AC3" s="12" t="s">
        <v>49</v>
      </c>
      <c r="AD3" s="12" t="s">
        <v>50</v>
      </c>
      <c r="AE3" s="12" t="s">
        <v>51</v>
      </c>
      <c r="AF3" s="12" t="s">
        <v>52</v>
      </c>
      <c r="AG3" s="12" t="s">
        <v>53</v>
      </c>
      <c r="AH3" s="12" t="s">
        <v>54</v>
      </c>
      <c r="AI3" s="12" t="s">
        <v>55</v>
      </c>
      <c r="AJ3" s="12" t="s">
        <v>56</v>
      </c>
      <c r="AK3" s="12" t="s">
        <v>57</v>
      </c>
      <c r="AL3" s="12" t="s">
        <v>58</v>
      </c>
      <c r="AM3" s="12" t="s">
        <v>59</v>
      </c>
      <c r="AN3" s="12" t="s">
        <v>60</v>
      </c>
      <c r="AO3" s="12" t="s">
        <v>61</v>
      </c>
      <c r="AP3" s="12" t="s">
        <v>62</v>
      </c>
      <c r="AQ3" s="12" t="s">
        <v>63</v>
      </c>
      <c r="AR3" s="12" t="s">
        <v>64</v>
      </c>
      <c r="AS3" s="12" t="s">
        <v>65</v>
      </c>
      <c r="AT3" s="12" t="s">
        <v>66</v>
      </c>
      <c r="AU3" s="12" t="s">
        <v>67</v>
      </c>
      <c r="AV3" s="12" t="s">
        <v>68</v>
      </c>
      <c r="AW3" s="12" t="s">
        <v>69</v>
      </c>
      <c r="AX3" s="12" t="s">
        <v>70</v>
      </c>
      <c r="AY3" s="12" t="s">
        <v>71</v>
      </c>
      <c r="AZ3" s="12" t="s">
        <v>72</v>
      </c>
      <c r="BA3" s="12" t="s">
        <v>73</v>
      </c>
      <c r="BB3" s="12" t="s">
        <v>74</v>
      </c>
      <c r="BC3" s="12" t="s">
        <v>75</v>
      </c>
      <c r="BD3" s="14" t="s">
        <v>786</v>
      </c>
      <c r="BE3" s="12" t="s">
        <v>785</v>
      </c>
      <c r="BF3" s="12" t="s">
        <v>76</v>
      </c>
      <c r="BG3" s="12" t="s">
        <v>77</v>
      </c>
      <c r="BH3" s="12" t="s">
        <v>78</v>
      </c>
      <c r="BI3" s="12" t="s">
        <v>79</v>
      </c>
      <c r="BJ3" s="12" t="s">
        <v>80</v>
      </c>
      <c r="BK3" s="12" t="s">
        <v>81</v>
      </c>
      <c r="BL3" s="12" t="s">
        <v>82</v>
      </c>
      <c r="BM3" s="12" t="s">
        <v>83</v>
      </c>
      <c r="BN3" s="12" t="s">
        <v>84</v>
      </c>
      <c r="BO3" s="12" t="s">
        <v>85</v>
      </c>
      <c r="BP3" s="12" t="s">
        <v>86</v>
      </c>
      <c r="BQ3" s="12" t="s">
        <v>87</v>
      </c>
      <c r="BR3" s="12" t="s">
        <v>88</v>
      </c>
      <c r="BS3" s="12" t="s">
        <v>89</v>
      </c>
      <c r="BT3" s="12" t="s">
        <v>90</v>
      </c>
      <c r="BU3" s="12" t="s">
        <v>91</v>
      </c>
      <c r="BV3" s="12" t="s">
        <v>92</v>
      </c>
      <c r="BW3" s="12" t="s">
        <v>93</v>
      </c>
      <c r="BX3" s="12" t="s">
        <v>94</v>
      </c>
      <c r="BY3" s="12" t="s">
        <v>95</v>
      </c>
      <c r="BZ3" s="12" t="s">
        <v>96</v>
      </c>
      <c r="CA3" s="12" t="s">
        <v>97</v>
      </c>
      <c r="CB3" s="12" t="s">
        <v>98</v>
      </c>
      <c r="CC3" s="12" t="s">
        <v>99</v>
      </c>
      <c r="CD3" s="12" t="s">
        <v>100</v>
      </c>
      <c r="CE3" s="12" t="s">
        <v>101</v>
      </c>
      <c r="CF3" s="12" t="s">
        <v>102</v>
      </c>
      <c r="CG3" s="12" t="s">
        <v>103</v>
      </c>
      <c r="CH3" s="12" t="s">
        <v>104</v>
      </c>
      <c r="CI3" s="12" t="s">
        <v>105</v>
      </c>
      <c r="CJ3" s="12" t="s">
        <v>106</v>
      </c>
      <c r="CK3" s="12" t="s">
        <v>456</v>
      </c>
      <c r="CL3" s="12" t="s">
        <v>555</v>
      </c>
      <c r="CM3" s="12" t="s">
        <v>755</v>
      </c>
      <c r="CN3" s="12" t="s">
        <v>460</v>
      </c>
      <c r="CO3" s="12" t="s">
        <v>462</v>
      </c>
      <c r="CP3" s="12" t="s">
        <v>463</v>
      </c>
      <c r="CQ3" s="12" t="s">
        <v>464</v>
      </c>
      <c r="CR3" s="12" t="s">
        <v>469</v>
      </c>
      <c r="CS3" s="12" t="s">
        <v>468</v>
      </c>
      <c r="CT3" s="12" t="s">
        <v>470</v>
      </c>
      <c r="CU3" s="12" t="s">
        <v>473</v>
      </c>
      <c r="CV3" s="15" t="s">
        <v>475</v>
      </c>
      <c r="CW3" s="15" t="s">
        <v>477</v>
      </c>
      <c r="CX3" s="15" t="s">
        <v>479</v>
      </c>
      <c r="CY3" s="15" t="s">
        <v>481</v>
      </c>
      <c r="CZ3" s="15" t="s">
        <v>483</v>
      </c>
      <c r="DA3" s="15" t="s">
        <v>485</v>
      </c>
      <c r="DB3" s="15" t="s">
        <v>486</v>
      </c>
      <c r="DC3" s="15" t="s">
        <v>489</v>
      </c>
      <c r="DD3" s="15" t="s">
        <v>490</v>
      </c>
      <c r="DE3" s="15" t="s">
        <v>493</v>
      </c>
      <c r="DF3" s="15" t="s">
        <v>495</v>
      </c>
      <c r="DG3" s="15" t="s">
        <v>497</v>
      </c>
      <c r="DH3" s="15" t="s">
        <v>499</v>
      </c>
      <c r="DI3" s="15" t="s">
        <v>501</v>
      </c>
      <c r="DJ3" s="15" t="s">
        <v>502</v>
      </c>
      <c r="DK3" s="15" t="s">
        <v>504</v>
      </c>
      <c r="DL3" s="15" t="s">
        <v>506</v>
      </c>
      <c r="DM3" s="16" t="s">
        <v>107</v>
      </c>
      <c r="DN3" s="12" t="s">
        <v>108</v>
      </c>
      <c r="DO3" s="15" t="s">
        <v>109</v>
      </c>
      <c r="DP3" s="17" t="s">
        <v>110</v>
      </c>
      <c r="DQ3" s="12" t="s">
        <v>111</v>
      </c>
      <c r="DR3" s="12" t="s">
        <v>112</v>
      </c>
      <c r="DS3" s="12" t="s">
        <v>113</v>
      </c>
      <c r="DT3" s="12" t="s">
        <v>114</v>
      </c>
      <c r="DU3" s="12" t="s">
        <v>713</v>
      </c>
      <c r="DV3" s="12" t="s">
        <v>115</v>
      </c>
      <c r="DW3" s="12" t="s">
        <v>116</v>
      </c>
      <c r="DX3" s="12" t="s">
        <v>117</v>
      </c>
      <c r="DY3" s="12" t="s">
        <v>118</v>
      </c>
      <c r="DZ3" s="12" t="s">
        <v>119</v>
      </c>
      <c r="EA3" s="12" t="s">
        <v>120</v>
      </c>
      <c r="EB3" s="12" t="s">
        <v>121</v>
      </c>
      <c r="EC3" s="12" t="s">
        <v>122</v>
      </c>
      <c r="ED3" s="12" t="s">
        <v>123</v>
      </c>
      <c r="EE3" s="12" t="s">
        <v>124</v>
      </c>
      <c r="EF3" s="12" t="s">
        <v>125</v>
      </c>
      <c r="EG3" s="12" t="s">
        <v>126</v>
      </c>
      <c r="EH3" s="12" t="s">
        <v>127</v>
      </c>
      <c r="EI3" s="12" t="s">
        <v>128</v>
      </c>
      <c r="EJ3" s="12" t="s">
        <v>129</v>
      </c>
      <c r="EK3" s="12" t="s">
        <v>130</v>
      </c>
      <c r="EL3" s="12" t="s">
        <v>672</v>
      </c>
      <c r="EM3" s="12" t="s">
        <v>728</v>
      </c>
      <c r="EN3" s="12" t="s">
        <v>74</v>
      </c>
      <c r="EO3" s="12" t="s">
        <v>673</v>
      </c>
      <c r="EP3" s="12" t="s">
        <v>131</v>
      </c>
      <c r="EQ3" s="18" t="s">
        <v>132</v>
      </c>
      <c r="ER3" s="18" t="s">
        <v>668</v>
      </c>
      <c r="ES3" s="19" t="s">
        <v>133</v>
      </c>
      <c r="ET3" s="12" t="s">
        <v>134</v>
      </c>
      <c r="EU3" s="12" t="s">
        <v>647</v>
      </c>
      <c r="EV3" s="12" t="s">
        <v>74</v>
      </c>
      <c r="EW3" s="12" t="s">
        <v>653</v>
      </c>
      <c r="EX3" s="12" t="s">
        <v>74</v>
      </c>
      <c r="EY3" s="12" t="s">
        <v>793</v>
      </c>
      <c r="EZ3" s="12" t="s">
        <v>787</v>
      </c>
      <c r="FA3" s="12" t="s">
        <v>783</v>
      </c>
      <c r="FB3" s="12" t="s">
        <v>784</v>
      </c>
    </row>
    <row r="4" spans="1:158" s="24" customFormat="1" ht="24.95" customHeight="1" x14ac:dyDescent="0.25">
      <c r="A4" s="113"/>
      <c r="B4" s="114"/>
      <c r="C4" s="11" t="s">
        <v>135</v>
      </c>
      <c r="D4" s="20" t="s">
        <v>748</v>
      </c>
      <c r="E4" s="20" t="s">
        <v>572</v>
      </c>
      <c r="F4" s="21" t="s">
        <v>573</v>
      </c>
      <c r="G4" s="20" t="s">
        <v>523</v>
      </c>
      <c r="H4" s="22" t="s">
        <v>136</v>
      </c>
      <c r="I4" s="20" t="s">
        <v>137</v>
      </c>
      <c r="J4" s="20" t="s">
        <v>138</v>
      </c>
      <c r="K4" s="20" t="s">
        <v>139</v>
      </c>
      <c r="L4" s="20" t="s">
        <v>563</v>
      </c>
      <c r="M4" s="20" t="s">
        <v>140</v>
      </c>
      <c r="N4" s="20" t="s">
        <v>564</v>
      </c>
      <c r="O4" s="20" t="s">
        <v>141</v>
      </c>
      <c r="P4" s="20" t="s">
        <v>142</v>
      </c>
      <c r="Q4" s="22" t="s">
        <v>752</v>
      </c>
      <c r="R4" s="102" t="s">
        <v>147</v>
      </c>
      <c r="S4" s="20" t="s">
        <v>143</v>
      </c>
      <c r="T4" s="20" t="s">
        <v>144</v>
      </c>
      <c r="U4" s="20" t="s">
        <v>145</v>
      </c>
      <c r="V4" s="20" t="s">
        <v>146</v>
      </c>
      <c r="W4" s="20" t="s">
        <v>148</v>
      </c>
      <c r="X4" s="20" t="s">
        <v>149</v>
      </c>
      <c r="Y4" s="20" t="s">
        <v>150</v>
      </c>
      <c r="Z4" s="20" t="s">
        <v>151</v>
      </c>
      <c r="AA4" s="21" t="s">
        <v>152</v>
      </c>
      <c r="AB4" s="20" t="s">
        <v>153</v>
      </c>
      <c r="AC4" s="20" t="s">
        <v>154</v>
      </c>
      <c r="AD4" s="20" t="s">
        <v>155</v>
      </c>
      <c r="AE4" s="20" t="s">
        <v>156</v>
      </c>
      <c r="AF4" s="20" t="s">
        <v>157</v>
      </c>
      <c r="AG4" s="20" t="s">
        <v>158</v>
      </c>
      <c r="AH4" s="20" t="s">
        <v>159</v>
      </c>
      <c r="AI4" s="20" t="s">
        <v>160</v>
      </c>
      <c r="AJ4" s="20" t="s">
        <v>161</v>
      </c>
      <c r="AK4" s="20" t="s">
        <v>162</v>
      </c>
      <c r="AL4" s="20" t="s">
        <v>163</v>
      </c>
      <c r="AM4" s="20" t="s">
        <v>164</v>
      </c>
      <c r="AN4" s="20" t="s">
        <v>165</v>
      </c>
      <c r="AO4" s="20" t="s">
        <v>166</v>
      </c>
      <c r="AP4" s="20" t="s">
        <v>167</v>
      </c>
      <c r="AQ4" s="20" t="s">
        <v>168</v>
      </c>
      <c r="AR4" s="20" t="s">
        <v>169</v>
      </c>
      <c r="AS4" s="20" t="s">
        <v>170</v>
      </c>
      <c r="AT4" s="20" t="s">
        <v>171</v>
      </c>
      <c r="AU4" s="20" t="s">
        <v>172</v>
      </c>
      <c r="AV4" s="20" t="s">
        <v>173</v>
      </c>
      <c r="AW4" s="20" t="s">
        <v>174</v>
      </c>
      <c r="AX4" s="20" t="s">
        <v>175</v>
      </c>
      <c r="AY4" s="20" t="s">
        <v>176</v>
      </c>
      <c r="AZ4" s="20" t="s">
        <v>177</v>
      </c>
      <c r="BA4" s="20" t="s">
        <v>178</v>
      </c>
      <c r="BB4" s="20" t="s">
        <v>179</v>
      </c>
      <c r="BC4" s="20" t="s">
        <v>180</v>
      </c>
      <c r="BD4" s="22" t="s">
        <v>524</v>
      </c>
      <c r="BE4" s="20" t="s">
        <v>181</v>
      </c>
      <c r="BF4" s="20" t="s">
        <v>182</v>
      </c>
      <c r="BG4" s="20" t="s">
        <v>183</v>
      </c>
      <c r="BH4" s="20" t="s">
        <v>184</v>
      </c>
      <c r="BI4" s="20" t="s">
        <v>185</v>
      </c>
      <c r="BJ4" s="20" t="s">
        <v>186</v>
      </c>
      <c r="BK4" s="20" t="s">
        <v>187</v>
      </c>
      <c r="BL4" s="20" t="s">
        <v>188</v>
      </c>
      <c r="BM4" s="20" t="s">
        <v>189</v>
      </c>
      <c r="BN4" s="20" t="s">
        <v>190</v>
      </c>
      <c r="BO4" s="20" t="s">
        <v>191</v>
      </c>
      <c r="BP4" s="20" t="s">
        <v>192</v>
      </c>
      <c r="BQ4" s="20" t="s">
        <v>193</v>
      </c>
      <c r="BR4" s="20" t="s">
        <v>194</v>
      </c>
      <c r="BS4" s="20" t="s">
        <v>195</v>
      </c>
      <c r="BT4" s="20" t="s">
        <v>196</v>
      </c>
      <c r="BU4" s="20" t="s">
        <v>197</v>
      </c>
      <c r="BV4" s="20" t="s">
        <v>198</v>
      </c>
      <c r="BW4" s="20" t="s">
        <v>199</v>
      </c>
      <c r="BX4" s="20" t="s">
        <v>200</v>
      </c>
      <c r="BY4" s="20" t="s">
        <v>201</v>
      </c>
      <c r="BZ4" s="20" t="s">
        <v>202</v>
      </c>
      <c r="CA4" s="20" t="s">
        <v>203</v>
      </c>
      <c r="CB4" s="20" t="s">
        <v>204</v>
      </c>
      <c r="CC4" s="20" t="s">
        <v>205</v>
      </c>
      <c r="CD4" s="20" t="s">
        <v>206</v>
      </c>
      <c r="CE4" s="20" t="s">
        <v>207</v>
      </c>
      <c r="CF4" s="20" t="s">
        <v>208</v>
      </c>
      <c r="CG4" s="20" t="s">
        <v>209</v>
      </c>
      <c r="CH4" s="20" t="s">
        <v>210</v>
      </c>
      <c r="CI4" s="20" t="s">
        <v>211</v>
      </c>
      <c r="CJ4" s="20" t="s">
        <v>212</v>
      </c>
      <c r="CK4" s="20" t="s">
        <v>457</v>
      </c>
      <c r="CL4" s="20" t="s">
        <v>458</v>
      </c>
      <c r="CM4" s="20" t="s">
        <v>797</v>
      </c>
      <c r="CN4" s="20" t="s">
        <v>459</v>
      </c>
      <c r="CO4" s="20" t="s">
        <v>461</v>
      </c>
      <c r="CP4" s="20" t="s">
        <v>747</v>
      </c>
      <c r="CQ4" s="20" t="s">
        <v>465</v>
      </c>
      <c r="CR4" s="20" t="s">
        <v>466</v>
      </c>
      <c r="CS4" s="20" t="s">
        <v>467</v>
      </c>
      <c r="CT4" s="20" t="s">
        <v>471</v>
      </c>
      <c r="CU4" s="20" t="s">
        <v>472</v>
      </c>
      <c r="CV4" s="20" t="s">
        <v>474</v>
      </c>
      <c r="CW4" s="20" t="s">
        <v>476</v>
      </c>
      <c r="CX4" s="20" t="s">
        <v>478</v>
      </c>
      <c r="CY4" s="20" t="s">
        <v>480</v>
      </c>
      <c r="CZ4" s="20" t="s">
        <v>482</v>
      </c>
      <c r="DA4" s="20" t="s">
        <v>484</v>
      </c>
      <c r="DB4" s="20" t="s">
        <v>487</v>
      </c>
      <c r="DC4" s="20" t="s">
        <v>488</v>
      </c>
      <c r="DD4" s="20" t="s">
        <v>491</v>
      </c>
      <c r="DE4" s="20" t="s">
        <v>492</v>
      </c>
      <c r="DF4" s="20" t="s">
        <v>494</v>
      </c>
      <c r="DG4" s="20" t="s">
        <v>496</v>
      </c>
      <c r="DH4" s="20" t="s">
        <v>498</v>
      </c>
      <c r="DI4" s="20" t="s">
        <v>500</v>
      </c>
      <c r="DJ4" s="20" t="s">
        <v>212</v>
      </c>
      <c r="DK4" s="20" t="s">
        <v>503</v>
      </c>
      <c r="DL4" s="20" t="s">
        <v>505</v>
      </c>
      <c r="DM4" s="21" t="s">
        <v>213</v>
      </c>
      <c r="DN4" s="20" t="s">
        <v>214</v>
      </c>
      <c r="DO4" s="20" t="s">
        <v>617</v>
      </c>
      <c r="DP4" s="20" t="s">
        <v>618</v>
      </c>
      <c r="DQ4" s="21" t="s">
        <v>507</v>
      </c>
      <c r="DR4" s="21" t="s">
        <v>508</v>
      </c>
      <c r="DS4" s="21" t="s">
        <v>509</v>
      </c>
      <c r="DT4" s="20" t="s">
        <v>798</v>
      </c>
      <c r="DU4" s="20" t="s">
        <v>799</v>
      </c>
      <c r="DV4" s="20" t="s">
        <v>800</v>
      </c>
      <c r="DW4" s="20" t="s">
        <v>801</v>
      </c>
      <c r="DX4" s="20" t="s">
        <v>802</v>
      </c>
      <c r="DY4" s="20" t="s">
        <v>803</v>
      </c>
      <c r="DZ4" s="20" t="s">
        <v>804</v>
      </c>
      <c r="EA4" s="20" t="s">
        <v>805</v>
      </c>
      <c r="EB4" s="20" t="s">
        <v>806</v>
      </c>
      <c r="EC4" s="20" t="s">
        <v>807</v>
      </c>
      <c r="ED4" s="20" t="s">
        <v>215</v>
      </c>
      <c r="EE4" s="20" t="s">
        <v>216</v>
      </c>
      <c r="EF4" s="20" t="s">
        <v>217</v>
      </c>
      <c r="EG4" s="20" t="s">
        <v>218</v>
      </c>
      <c r="EH4" s="20" t="s">
        <v>715</v>
      </c>
      <c r="EI4" s="20" t="s">
        <v>219</v>
      </c>
      <c r="EJ4" s="20" t="s">
        <v>220</v>
      </c>
      <c r="EK4" s="20" t="s">
        <v>221</v>
      </c>
      <c r="EL4" s="20" t="s">
        <v>675</v>
      </c>
      <c r="EM4" s="20" t="s">
        <v>779</v>
      </c>
      <c r="EN4" s="20" t="s">
        <v>621</v>
      </c>
      <c r="EO4" s="20" t="s">
        <v>674</v>
      </c>
      <c r="EP4" s="20" t="s">
        <v>222</v>
      </c>
      <c r="EQ4" s="20" t="s">
        <v>510</v>
      </c>
      <c r="ER4" s="20" t="s">
        <v>619</v>
      </c>
      <c r="ES4" s="20" t="s">
        <v>223</v>
      </c>
      <c r="ET4" s="20" t="s">
        <v>224</v>
      </c>
      <c r="EU4" s="20" t="s">
        <v>757</v>
      </c>
      <c r="EV4" s="20" t="s">
        <v>781</v>
      </c>
      <c r="EW4" s="20" t="s">
        <v>782</v>
      </c>
      <c r="EX4" s="20" t="s">
        <v>660</v>
      </c>
      <c r="EY4" s="20" t="s">
        <v>794</v>
      </c>
      <c r="EZ4" s="20" t="s">
        <v>788</v>
      </c>
      <c r="FA4" s="20" t="s">
        <v>791</v>
      </c>
      <c r="FB4" s="20" t="s">
        <v>792</v>
      </c>
    </row>
    <row r="5" spans="1:158" ht="12.95" customHeight="1" x14ac:dyDescent="0.25">
      <c r="A5" s="113"/>
      <c r="B5" s="114"/>
      <c r="C5" s="11" t="s">
        <v>225</v>
      </c>
      <c r="D5" s="20" t="s">
        <v>226</v>
      </c>
      <c r="E5" s="20" t="s">
        <v>226</v>
      </c>
      <c r="F5" s="21" t="s">
        <v>226</v>
      </c>
      <c r="G5" s="20" t="s">
        <v>226</v>
      </c>
      <c r="H5" s="22" t="s">
        <v>227</v>
      </c>
      <c r="I5" s="20" t="s">
        <v>228</v>
      </c>
      <c r="J5" s="20" t="s">
        <v>227</v>
      </c>
      <c r="K5" s="20" t="s">
        <v>227</v>
      </c>
      <c r="L5" s="20" t="s">
        <v>229</v>
      </c>
      <c r="M5" s="20" t="s">
        <v>227</v>
      </c>
      <c r="N5" s="20" t="s">
        <v>229</v>
      </c>
      <c r="O5" s="20" t="s">
        <v>227</v>
      </c>
      <c r="P5" s="20" t="s">
        <v>227</v>
      </c>
      <c r="Q5" s="22" t="s">
        <v>37</v>
      </c>
      <c r="R5" s="102" t="s">
        <v>227</v>
      </c>
      <c r="S5" s="20" t="s">
        <v>37</v>
      </c>
      <c r="T5" s="20" t="s">
        <v>230</v>
      </c>
      <c r="U5" s="20" t="s">
        <v>37</v>
      </c>
      <c r="V5" s="20" t="s">
        <v>230</v>
      </c>
      <c r="W5" s="20" t="s">
        <v>11</v>
      </c>
      <c r="X5" s="20" t="s">
        <v>227</v>
      </c>
      <c r="Y5" s="20" t="s">
        <v>227</v>
      </c>
      <c r="Z5" s="20" t="s">
        <v>230</v>
      </c>
      <c r="AA5" s="25" t="s">
        <v>227</v>
      </c>
      <c r="AB5" s="20" t="s">
        <v>227</v>
      </c>
      <c r="AC5" s="20" t="s">
        <v>227</v>
      </c>
      <c r="AD5" s="20" t="s">
        <v>227</v>
      </c>
      <c r="AE5" s="20" t="s">
        <v>37</v>
      </c>
      <c r="AF5" s="20" t="s">
        <v>230</v>
      </c>
      <c r="AG5" s="20" t="s">
        <v>37</v>
      </c>
      <c r="AH5" s="20" t="s">
        <v>230</v>
      </c>
      <c r="AI5" s="20" t="s">
        <v>37</v>
      </c>
      <c r="AJ5" s="20" t="s">
        <v>230</v>
      </c>
      <c r="AK5" s="20" t="s">
        <v>37</v>
      </c>
      <c r="AL5" s="20" t="s">
        <v>230</v>
      </c>
      <c r="AM5" s="20" t="s">
        <v>37</v>
      </c>
      <c r="AN5" s="20" t="s">
        <v>230</v>
      </c>
      <c r="AO5" s="20" t="s">
        <v>37</v>
      </c>
      <c r="AP5" s="20" t="s">
        <v>230</v>
      </c>
      <c r="AQ5" s="20" t="s">
        <v>37</v>
      </c>
      <c r="AR5" s="20" t="s">
        <v>230</v>
      </c>
      <c r="AS5" s="20" t="s">
        <v>37</v>
      </c>
      <c r="AT5" s="20" t="s">
        <v>230</v>
      </c>
      <c r="AU5" s="20" t="s">
        <v>37</v>
      </c>
      <c r="AV5" s="20" t="s">
        <v>230</v>
      </c>
      <c r="AW5" s="20" t="s">
        <v>37</v>
      </c>
      <c r="AX5" s="20" t="s">
        <v>230</v>
      </c>
      <c r="AY5" s="20" t="s">
        <v>37</v>
      </c>
      <c r="AZ5" s="20" t="s">
        <v>230</v>
      </c>
      <c r="BA5" s="20" t="s">
        <v>231</v>
      </c>
      <c r="BB5" s="20"/>
      <c r="BC5" s="20" t="s">
        <v>231</v>
      </c>
      <c r="BD5" s="20" t="s">
        <v>37</v>
      </c>
      <c r="BE5" s="20" t="s">
        <v>37</v>
      </c>
      <c r="BF5" s="20" t="s">
        <v>230</v>
      </c>
      <c r="BG5" s="20" t="s">
        <v>232</v>
      </c>
      <c r="BH5" s="20" t="s">
        <v>230</v>
      </c>
      <c r="BI5" s="20" t="s">
        <v>232</v>
      </c>
      <c r="BJ5" s="20" t="s">
        <v>230</v>
      </c>
      <c r="BK5" s="20" t="s">
        <v>232</v>
      </c>
      <c r="BL5" s="20" t="s">
        <v>230</v>
      </c>
      <c r="BM5" s="20" t="s">
        <v>232</v>
      </c>
      <c r="BN5" s="20" t="s">
        <v>230</v>
      </c>
      <c r="BO5" s="20" t="s">
        <v>232</v>
      </c>
      <c r="BP5" s="20" t="s">
        <v>230</v>
      </c>
      <c r="BQ5" s="20" t="s">
        <v>232</v>
      </c>
      <c r="BR5" s="20" t="s">
        <v>230</v>
      </c>
      <c r="BS5" s="20" t="s">
        <v>232</v>
      </c>
      <c r="BT5" s="20" t="s">
        <v>230</v>
      </c>
      <c r="BU5" s="20" t="s">
        <v>232</v>
      </c>
      <c r="BV5" s="20" t="s">
        <v>230</v>
      </c>
      <c r="BW5" s="20" t="s">
        <v>232</v>
      </c>
      <c r="BX5" s="20" t="s">
        <v>230</v>
      </c>
      <c r="BY5" s="20" t="s">
        <v>232</v>
      </c>
      <c r="BZ5" s="20" t="s">
        <v>230</v>
      </c>
      <c r="CA5" s="20" t="s">
        <v>232</v>
      </c>
      <c r="CB5" s="20" t="s">
        <v>230</v>
      </c>
      <c r="CC5" s="20" t="s">
        <v>232</v>
      </c>
      <c r="CD5" s="20" t="s">
        <v>230</v>
      </c>
      <c r="CE5" s="20" t="s">
        <v>233</v>
      </c>
      <c r="CF5" s="20" t="s">
        <v>233</v>
      </c>
      <c r="CG5" s="20" t="s">
        <v>233</v>
      </c>
      <c r="CH5" s="20" t="s">
        <v>233</v>
      </c>
      <c r="CI5" s="20" t="s">
        <v>233</v>
      </c>
      <c r="CJ5" s="20" t="s">
        <v>233</v>
      </c>
      <c r="CK5" s="20" t="s">
        <v>233</v>
      </c>
      <c r="CL5" s="20" t="s">
        <v>234</v>
      </c>
      <c r="CM5" s="20" t="s">
        <v>234</v>
      </c>
      <c r="CN5" s="20" t="s">
        <v>234</v>
      </c>
      <c r="CO5" s="20" t="s">
        <v>233</v>
      </c>
      <c r="CP5" s="20" t="s">
        <v>233</v>
      </c>
      <c r="CQ5" s="20" t="s">
        <v>233</v>
      </c>
      <c r="CR5" s="20" t="s">
        <v>230</v>
      </c>
      <c r="CS5" s="20" t="s">
        <v>230</v>
      </c>
      <c r="CT5" s="20" t="s">
        <v>233</v>
      </c>
      <c r="CU5" s="20" t="s">
        <v>233</v>
      </c>
      <c r="CV5" s="20" t="s">
        <v>233</v>
      </c>
      <c r="CW5" s="20" t="s">
        <v>230</v>
      </c>
      <c r="CX5" s="20" t="s">
        <v>233</v>
      </c>
      <c r="CY5" s="20" t="s">
        <v>230</v>
      </c>
      <c r="CZ5" s="20" t="s">
        <v>233</v>
      </c>
      <c r="DA5" s="20" t="s">
        <v>230</v>
      </c>
      <c r="DB5" s="20" t="s">
        <v>233</v>
      </c>
      <c r="DC5" s="20" t="s">
        <v>230</v>
      </c>
      <c r="DD5" s="20" t="s">
        <v>233</v>
      </c>
      <c r="DE5" s="20" t="s">
        <v>230</v>
      </c>
      <c r="DF5" s="20" t="s">
        <v>233</v>
      </c>
      <c r="DG5" s="20" t="s">
        <v>230</v>
      </c>
      <c r="DH5" s="20" t="s">
        <v>233</v>
      </c>
      <c r="DI5" s="20" t="s">
        <v>230</v>
      </c>
      <c r="DJ5" s="20" t="s">
        <v>233</v>
      </c>
      <c r="DK5" s="20" t="s">
        <v>233</v>
      </c>
      <c r="DL5" s="20" t="s">
        <v>233</v>
      </c>
      <c r="DM5" s="22" t="s">
        <v>230</v>
      </c>
      <c r="DN5" s="21" t="s">
        <v>230</v>
      </c>
      <c r="DO5" s="20" t="s">
        <v>233</v>
      </c>
      <c r="DP5" s="21" t="s">
        <v>233</v>
      </c>
      <c r="DQ5" s="21" t="s">
        <v>235</v>
      </c>
      <c r="DR5" s="23" t="s">
        <v>227</v>
      </c>
      <c r="DS5" s="23" t="s">
        <v>227</v>
      </c>
      <c r="DT5" s="20" t="s">
        <v>233</v>
      </c>
      <c r="DU5" s="20" t="s">
        <v>233</v>
      </c>
      <c r="DV5" s="20" t="s">
        <v>233</v>
      </c>
      <c r="DW5" s="20" t="s">
        <v>233</v>
      </c>
      <c r="DX5" s="20" t="s">
        <v>233</v>
      </c>
      <c r="DY5" s="20" t="s">
        <v>233</v>
      </c>
      <c r="DZ5" s="20" t="s">
        <v>233</v>
      </c>
      <c r="EA5" s="20" t="s">
        <v>233</v>
      </c>
      <c r="EB5" s="20" t="s">
        <v>233</v>
      </c>
      <c r="EC5" s="20" t="s">
        <v>233</v>
      </c>
      <c r="ED5" s="20" t="s">
        <v>227</v>
      </c>
      <c r="EE5" s="20" t="s">
        <v>227</v>
      </c>
      <c r="EF5" s="20" t="s">
        <v>227</v>
      </c>
      <c r="EG5" s="20" t="s">
        <v>227</v>
      </c>
      <c r="EH5" s="20" t="s">
        <v>19</v>
      </c>
      <c r="EI5" s="20" t="s">
        <v>20</v>
      </c>
      <c r="EJ5" s="20" t="s">
        <v>227</v>
      </c>
      <c r="EK5" s="20" t="s">
        <v>21</v>
      </c>
      <c r="EL5" s="20" t="s">
        <v>21</v>
      </c>
      <c r="EM5" s="20"/>
      <c r="EN5" s="20" t="s">
        <v>227</v>
      </c>
      <c r="EO5" s="20" t="s">
        <v>780</v>
      </c>
      <c r="EP5" s="20" t="s">
        <v>21</v>
      </c>
      <c r="EQ5" s="20" t="s">
        <v>236</v>
      </c>
      <c r="ER5" s="20" t="s">
        <v>668</v>
      </c>
      <c r="ES5" s="20" t="s">
        <v>21</v>
      </c>
      <c r="ET5" s="20" t="s">
        <v>227</v>
      </c>
      <c r="EU5" s="20" t="s">
        <v>227</v>
      </c>
      <c r="EV5" s="74" t="s">
        <v>227</v>
      </c>
      <c r="EW5" s="20"/>
      <c r="EX5" s="74" t="s">
        <v>227</v>
      </c>
      <c r="EY5" s="20" t="s">
        <v>795</v>
      </c>
      <c r="EZ5" s="20" t="s">
        <v>789</v>
      </c>
      <c r="FA5" s="20" t="s">
        <v>790</v>
      </c>
      <c r="FB5" s="20" t="s">
        <v>790</v>
      </c>
    </row>
    <row r="6" spans="1:158" ht="12.95" customHeight="1" x14ac:dyDescent="0.25">
      <c r="A6" s="113"/>
      <c r="B6" s="114"/>
      <c r="C6" s="11" t="s">
        <v>237</v>
      </c>
      <c r="D6" s="20" t="s">
        <v>238</v>
      </c>
      <c r="E6" s="20" t="s">
        <v>239</v>
      </c>
      <c r="F6" s="21" t="s">
        <v>239</v>
      </c>
      <c r="G6" s="20" t="s">
        <v>240</v>
      </c>
      <c r="H6" s="22" t="s">
        <v>241</v>
      </c>
      <c r="I6" s="20" t="s">
        <v>241</v>
      </c>
      <c r="J6" s="20" t="s">
        <v>242</v>
      </c>
      <c r="K6" s="20" t="s">
        <v>242</v>
      </c>
      <c r="L6" s="20" t="s">
        <v>731</v>
      </c>
      <c r="M6" s="20" t="s">
        <v>242</v>
      </c>
      <c r="N6" s="20" t="s">
        <v>732</v>
      </c>
      <c r="O6" s="20" t="s">
        <v>242</v>
      </c>
      <c r="P6" s="20" t="s">
        <v>242</v>
      </c>
      <c r="Q6" s="22" t="s">
        <v>243</v>
      </c>
      <c r="R6" s="102" t="s">
        <v>243</v>
      </c>
      <c r="S6" s="20" t="s">
        <v>243</v>
      </c>
      <c r="T6" s="20" t="s">
        <v>244</v>
      </c>
      <c r="U6" s="20" t="s">
        <v>243</v>
      </c>
      <c r="V6" s="20" t="s">
        <v>244</v>
      </c>
      <c r="W6" s="20" t="s">
        <v>245</v>
      </c>
      <c r="X6" s="20" t="s">
        <v>245</v>
      </c>
      <c r="Y6" s="20" t="s">
        <v>245</v>
      </c>
      <c r="Z6" s="20" t="s">
        <v>245</v>
      </c>
      <c r="AA6" s="21" t="s">
        <v>245</v>
      </c>
      <c r="AB6" s="20" t="s">
        <v>243</v>
      </c>
      <c r="AC6" s="20" t="s">
        <v>243</v>
      </c>
      <c r="AD6" s="20" t="s">
        <v>245</v>
      </c>
      <c r="AE6" s="20" t="s">
        <v>245</v>
      </c>
      <c r="AF6" s="20" t="s">
        <v>244</v>
      </c>
      <c r="AG6" s="20" t="s">
        <v>245</v>
      </c>
      <c r="AH6" s="20" t="s">
        <v>244</v>
      </c>
      <c r="AI6" s="20" t="s">
        <v>245</v>
      </c>
      <c r="AJ6" s="20" t="s">
        <v>244</v>
      </c>
      <c r="AK6" s="20" t="s">
        <v>245</v>
      </c>
      <c r="AL6" s="20" t="s">
        <v>244</v>
      </c>
      <c r="AM6" s="20" t="s">
        <v>245</v>
      </c>
      <c r="AN6" s="20" t="s">
        <v>244</v>
      </c>
      <c r="AO6" s="20" t="s">
        <v>245</v>
      </c>
      <c r="AP6" s="20" t="s">
        <v>244</v>
      </c>
      <c r="AQ6" s="20" t="s">
        <v>245</v>
      </c>
      <c r="AR6" s="20" t="s">
        <v>244</v>
      </c>
      <c r="AS6" s="20" t="s">
        <v>245</v>
      </c>
      <c r="AT6" s="20" t="s">
        <v>244</v>
      </c>
      <c r="AU6" s="20" t="s">
        <v>245</v>
      </c>
      <c r="AV6" s="20" t="s">
        <v>244</v>
      </c>
      <c r="AW6" s="20" t="s">
        <v>245</v>
      </c>
      <c r="AX6" s="20" t="s">
        <v>244</v>
      </c>
      <c r="AY6" s="20" t="s">
        <v>245</v>
      </c>
      <c r="AZ6" s="20" t="s">
        <v>244</v>
      </c>
      <c r="BA6" s="26" t="s">
        <v>243</v>
      </c>
      <c r="BB6" s="26" t="s">
        <v>246</v>
      </c>
      <c r="BC6" s="26" t="s">
        <v>243</v>
      </c>
      <c r="BD6" s="69" t="s">
        <v>244</v>
      </c>
      <c r="BE6" s="20" t="s">
        <v>245</v>
      </c>
      <c r="BF6" s="20" t="s">
        <v>245</v>
      </c>
      <c r="BG6" s="20" t="s">
        <v>245</v>
      </c>
      <c r="BH6" s="20" t="s">
        <v>245</v>
      </c>
      <c r="BI6" s="20" t="s">
        <v>245</v>
      </c>
      <c r="BJ6" s="20" t="s">
        <v>245</v>
      </c>
      <c r="BK6" s="20" t="s">
        <v>245</v>
      </c>
      <c r="BL6" s="20" t="s">
        <v>245</v>
      </c>
      <c r="BM6" s="20" t="s">
        <v>245</v>
      </c>
      <c r="BN6" s="20" t="s">
        <v>245</v>
      </c>
      <c r="BO6" s="20" t="s">
        <v>245</v>
      </c>
      <c r="BP6" s="20" t="s">
        <v>245</v>
      </c>
      <c r="BQ6" s="20" t="s">
        <v>245</v>
      </c>
      <c r="BR6" s="20" t="s">
        <v>245</v>
      </c>
      <c r="BS6" s="20" t="s">
        <v>245</v>
      </c>
      <c r="BT6" s="20" t="s">
        <v>245</v>
      </c>
      <c r="BU6" s="20" t="s">
        <v>245</v>
      </c>
      <c r="BV6" s="20" t="s">
        <v>245</v>
      </c>
      <c r="BW6" s="20" t="s">
        <v>245</v>
      </c>
      <c r="BX6" s="20" t="s">
        <v>245</v>
      </c>
      <c r="BY6" s="20" t="s">
        <v>245</v>
      </c>
      <c r="BZ6" s="20" t="s">
        <v>245</v>
      </c>
      <c r="CA6" s="20" t="s">
        <v>245</v>
      </c>
      <c r="CB6" s="20" t="s">
        <v>245</v>
      </c>
      <c r="CC6" s="20" t="s">
        <v>245</v>
      </c>
      <c r="CD6" s="20" t="s">
        <v>245</v>
      </c>
      <c r="CE6" s="20" t="s">
        <v>247</v>
      </c>
      <c r="CF6" s="20" t="s">
        <v>248</v>
      </c>
      <c r="CG6" s="20" t="s">
        <v>249</v>
      </c>
      <c r="CH6" s="20" t="s">
        <v>250</v>
      </c>
      <c r="CI6" s="20" t="s">
        <v>251</v>
      </c>
      <c r="CJ6" s="20" t="s">
        <v>252</v>
      </c>
      <c r="CK6" s="20" t="s">
        <v>746</v>
      </c>
      <c r="CL6" s="20" t="s">
        <v>244</v>
      </c>
      <c r="CM6" s="20" t="s">
        <v>244</v>
      </c>
      <c r="CN6" s="20" t="s">
        <v>244</v>
      </c>
      <c r="CO6" s="20" t="s">
        <v>746</v>
      </c>
      <c r="CP6" s="20" t="s">
        <v>746</v>
      </c>
      <c r="CQ6" s="20" t="s">
        <v>746</v>
      </c>
      <c r="CR6" s="20" t="s">
        <v>244</v>
      </c>
      <c r="CS6" s="20" t="s">
        <v>244</v>
      </c>
      <c r="CT6" s="20" t="s">
        <v>244</v>
      </c>
      <c r="CU6" s="20" t="s">
        <v>244</v>
      </c>
      <c r="CV6" s="20" t="s">
        <v>796</v>
      </c>
      <c r="CW6" s="20" t="s">
        <v>796</v>
      </c>
      <c r="CX6" s="20" t="s">
        <v>796</v>
      </c>
      <c r="CY6" s="20" t="s">
        <v>796</v>
      </c>
      <c r="CZ6" s="20" t="s">
        <v>796</v>
      </c>
      <c r="DA6" s="20" t="s">
        <v>796</v>
      </c>
      <c r="DB6" s="20" t="s">
        <v>796</v>
      </c>
      <c r="DC6" s="20" t="s">
        <v>796</v>
      </c>
      <c r="DD6" s="20" t="s">
        <v>796</v>
      </c>
      <c r="DE6" s="20" t="s">
        <v>796</v>
      </c>
      <c r="DF6" s="20" t="s">
        <v>796</v>
      </c>
      <c r="DG6" s="20" t="s">
        <v>796</v>
      </c>
      <c r="DH6" s="20" t="s">
        <v>796</v>
      </c>
      <c r="DI6" s="20" t="s">
        <v>796</v>
      </c>
      <c r="DJ6" s="20" t="s">
        <v>796</v>
      </c>
      <c r="DK6" s="20" t="s">
        <v>796</v>
      </c>
      <c r="DL6" s="20" t="s">
        <v>796</v>
      </c>
      <c r="DM6" s="22" t="s">
        <v>244</v>
      </c>
      <c r="DN6" s="21" t="s">
        <v>244</v>
      </c>
      <c r="DO6" s="20" t="s">
        <v>245</v>
      </c>
      <c r="DP6" s="27" t="s">
        <v>242</v>
      </c>
      <c r="DQ6" s="27" t="s">
        <v>253</v>
      </c>
      <c r="DR6" s="27" t="s">
        <v>253</v>
      </c>
      <c r="DS6" s="26" t="s">
        <v>253</v>
      </c>
      <c r="DT6" s="20" t="s">
        <v>796</v>
      </c>
      <c r="DU6" s="20" t="s">
        <v>796</v>
      </c>
      <c r="DV6" s="20" t="s">
        <v>796</v>
      </c>
      <c r="DW6" s="20" t="s">
        <v>796</v>
      </c>
      <c r="DX6" s="20" t="s">
        <v>796</v>
      </c>
      <c r="DY6" s="20" t="s">
        <v>796</v>
      </c>
      <c r="DZ6" s="20" t="s">
        <v>796</v>
      </c>
      <c r="EA6" s="20" t="s">
        <v>796</v>
      </c>
      <c r="EB6" s="20" t="s">
        <v>796</v>
      </c>
      <c r="EC6" s="20" t="s">
        <v>796</v>
      </c>
      <c r="ED6" s="20" t="s">
        <v>254</v>
      </c>
      <c r="EE6" s="20" t="s">
        <v>254</v>
      </c>
      <c r="EF6" s="20" t="s">
        <v>255</v>
      </c>
      <c r="EG6" s="20" t="s">
        <v>254</v>
      </c>
      <c r="EH6" s="20" t="s">
        <v>241</v>
      </c>
      <c r="EI6" s="20" t="s">
        <v>256</v>
      </c>
      <c r="EJ6" s="20" t="s">
        <v>256</v>
      </c>
      <c r="EK6" s="20" t="s">
        <v>241</v>
      </c>
      <c r="EL6" s="20" t="s">
        <v>241</v>
      </c>
      <c r="EM6" s="20" t="s">
        <v>256</v>
      </c>
      <c r="EN6" s="20" t="s">
        <v>751</v>
      </c>
      <c r="EO6" s="20" t="s">
        <v>241</v>
      </c>
      <c r="EP6" s="20" t="s">
        <v>244</v>
      </c>
      <c r="EQ6" s="20" t="s">
        <v>253</v>
      </c>
      <c r="ER6" s="20" t="s">
        <v>253</v>
      </c>
      <c r="ES6" s="20" t="s">
        <v>253</v>
      </c>
      <c r="ET6" s="20" t="s">
        <v>241</v>
      </c>
      <c r="EU6" s="20" t="s">
        <v>256</v>
      </c>
      <c r="EV6" s="20" t="s">
        <v>256</v>
      </c>
      <c r="EW6" s="20" t="s">
        <v>256</v>
      </c>
      <c r="EX6" s="74" t="s">
        <v>241</v>
      </c>
      <c r="EY6" s="20" t="s">
        <v>241</v>
      </c>
      <c r="EZ6" s="74" t="s">
        <v>241</v>
      </c>
      <c r="FA6" s="74" t="s">
        <v>241</v>
      </c>
      <c r="FB6" s="74" t="s">
        <v>241</v>
      </c>
    </row>
    <row r="7" spans="1:158" s="51" customFormat="1" x14ac:dyDescent="0.25">
      <c r="A7" s="64" t="s">
        <v>257</v>
      </c>
      <c r="B7" s="28" t="s">
        <v>258</v>
      </c>
      <c r="C7" s="29"/>
      <c r="D7" s="31">
        <v>1337792.4943281065</v>
      </c>
      <c r="E7" s="30">
        <v>951941</v>
      </c>
      <c r="F7" s="30">
        <v>944931</v>
      </c>
      <c r="G7" s="31">
        <f>(D7/Q7)</f>
        <v>49547.870160300241</v>
      </c>
      <c r="H7" s="32" t="s">
        <v>259</v>
      </c>
      <c r="I7" s="32" t="s">
        <v>260</v>
      </c>
      <c r="J7" s="50" t="s">
        <v>565</v>
      </c>
      <c r="K7" s="33" t="s">
        <v>261</v>
      </c>
      <c r="L7" s="34" t="s">
        <v>262</v>
      </c>
      <c r="M7" s="33" t="s">
        <v>263</v>
      </c>
      <c r="N7" s="34">
        <v>10110</v>
      </c>
      <c r="O7" s="35" t="s">
        <v>264</v>
      </c>
      <c r="P7" s="35" t="s">
        <v>264</v>
      </c>
      <c r="Q7" s="32">
        <v>27</v>
      </c>
      <c r="R7" s="98">
        <v>17</v>
      </c>
      <c r="S7" s="32">
        <v>18</v>
      </c>
      <c r="T7" s="36">
        <f t="shared" ref="T7:T38" si="0">(S7/Q7)</f>
        <v>0.66666666666666663</v>
      </c>
      <c r="U7" s="32">
        <v>9</v>
      </c>
      <c r="V7" s="36">
        <f t="shared" ref="V7:V38" si="1">(U7/Q7)</f>
        <v>0.33333333333333331</v>
      </c>
      <c r="W7" s="34">
        <v>7</v>
      </c>
      <c r="X7" s="35" t="s">
        <v>525</v>
      </c>
      <c r="Y7" s="37" t="s">
        <v>527</v>
      </c>
      <c r="Z7" s="36">
        <v>0.48148148148148145</v>
      </c>
      <c r="AA7" s="38" t="s">
        <v>534</v>
      </c>
      <c r="AB7" s="39" t="s">
        <v>535</v>
      </c>
      <c r="AC7" s="40">
        <v>94</v>
      </c>
      <c r="AD7" s="33" t="s">
        <v>536</v>
      </c>
      <c r="AE7" s="34">
        <v>6</v>
      </c>
      <c r="AF7" s="36">
        <f>(AE7/BD7)</f>
        <v>0.22222222222222221</v>
      </c>
      <c r="AG7" s="34">
        <v>13</v>
      </c>
      <c r="AH7" s="48">
        <f>(AG7/BD7)</f>
        <v>0.48148148148148145</v>
      </c>
      <c r="AI7" s="34">
        <v>1</v>
      </c>
      <c r="AJ7" s="48">
        <f>(AI7/BD7)</f>
        <v>3.7037037037037035E-2</v>
      </c>
      <c r="AK7" s="61">
        <v>2</v>
      </c>
      <c r="AL7" s="48">
        <f>(AK7/BD7)</f>
        <v>7.407407407407407E-2</v>
      </c>
      <c r="AM7" s="34">
        <v>1</v>
      </c>
      <c r="AN7" s="48">
        <f>(AM7/BD7)</f>
        <v>3.7037037037037035E-2</v>
      </c>
      <c r="AO7" s="34">
        <v>0</v>
      </c>
      <c r="AP7" s="48">
        <f>(AO7/BD7)</f>
        <v>0</v>
      </c>
      <c r="AQ7" s="34">
        <v>3</v>
      </c>
      <c r="AR7" s="48">
        <f>(AQ7/BD7)</f>
        <v>0.1111111111111111</v>
      </c>
      <c r="AS7" s="34">
        <v>0</v>
      </c>
      <c r="AT7" s="48">
        <f>(AS7/BD7)</f>
        <v>0</v>
      </c>
      <c r="AU7" s="34">
        <v>1</v>
      </c>
      <c r="AV7" s="48">
        <f>(AU7/BD7)</f>
        <v>3.7037037037037035E-2</v>
      </c>
      <c r="AW7" s="34">
        <v>0</v>
      </c>
      <c r="AX7" s="48">
        <f>(AW7/BD7)</f>
        <v>0</v>
      </c>
      <c r="AY7" s="34">
        <v>0</v>
      </c>
      <c r="AZ7" s="48">
        <f>(AY7/BD7)</f>
        <v>0</v>
      </c>
      <c r="BA7" s="32">
        <v>6</v>
      </c>
      <c r="BB7" s="41">
        <v>18</v>
      </c>
      <c r="BC7" s="32">
        <v>2016</v>
      </c>
      <c r="BD7" s="34">
        <f>(BE7+BG7)</f>
        <v>27</v>
      </c>
      <c r="BE7" s="34">
        <v>14</v>
      </c>
      <c r="BF7" s="70">
        <f>(BE7/BD7)</f>
        <v>0.51851851851851849</v>
      </c>
      <c r="BG7" s="34">
        <v>13</v>
      </c>
      <c r="BH7" s="70">
        <f>(BG7/BD7)</f>
        <v>0.48148148148148145</v>
      </c>
      <c r="BI7" s="34">
        <v>4</v>
      </c>
      <c r="BJ7" s="42">
        <f>(BI7/AE7)</f>
        <v>0.66666666666666663</v>
      </c>
      <c r="BK7" s="34">
        <v>6</v>
      </c>
      <c r="BL7" s="42">
        <f>(BK7/AG7)</f>
        <v>0.46153846153846156</v>
      </c>
      <c r="BM7" s="34">
        <v>0</v>
      </c>
      <c r="BN7" s="42">
        <f>(BM7/AI7)</f>
        <v>0</v>
      </c>
      <c r="BO7" s="34">
        <v>1</v>
      </c>
      <c r="BP7" s="42">
        <f>(BO7/AK7)</f>
        <v>0.5</v>
      </c>
      <c r="BQ7" s="34">
        <v>0</v>
      </c>
      <c r="BR7" s="42">
        <f>(BQ7/AM7)</f>
        <v>0</v>
      </c>
      <c r="BS7" s="34">
        <v>0</v>
      </c>
      <c r="BT7" s="42" t="s">
        <v>262</v>
      </c>
      <c r="BU7" s="34">
        <v>2</v>
      </c>
      <c r="BV7" s="42">
        <f>(BU7/AQ7)</f>
        <v>0.66666666666666663</v>
      </c>
      <c r="BW7" s="34">
        <v>0</v>
      </c>
      <c r="BX7" s="42" t="s">
        <v>262</v>
      </c>
      <c r="BY7" s="34">
        <v>0</v>
      </c>
      <c r="BZ7" s="42">
        <f>(BY7/AU7)</f>
        <v>0</v>
      </c>
      <c r="CA7" s="34">
        <v>0</v>
      </c>
      <c r="CB7" s="42" t="s">
        <v>262</v>
      </c>
      <c r="CC7" s="34">
        <v>0</v>
      </c>
      <c r="CD7" s="42" t="s">
        <v>262</v>
      </c>
      <c r="CE7" s="43">
        <v>167771000</v>
      </c>
      <c r="CF7" s="43">
        <v>170971000</v>
      </c>
      <c r="CG7" s="43">
        <v>170171000</v>
      </c>
      <c r="CH7" s="43">
        <v>171144000</v>
      </c>
      <c r="CI7" s="43">
        <v>172144000</v>
      </c>
      <c r="CJ7" s="43">
        <v>173524000</v>
      </c>
      <c r="CK7" s="43">
        <v>183935000</v>
      </c>
      <c r="CL7" s="44">
        <f t="shared" ref="CL7:CL20" si="2">(((CK7/130.813)*100)-((CE7/103.551)*100))/((CE7/103.551)*100)</f>
        <v>-0.1321375958706893</v>
      </c>
      <c r="CM7" s="44">
        <f>(((CK7/130.813)*100)-((CH7/116.059)*100))/((CH7/116.059)*100)</f>
        <v>-4.6478220948923427E-2</v>
      </c>
      <c r="CN7" s="44">
        <f t="shared" ref="CN7:CN21" si="3">(((CK7/130.813)*100)-((CJ7/122.515)*100))/((CJ7/122.515)*100)</f>
        <v>-7.242480929966333E-3</v>
      </c>
      <c r="CO7" s="43">
        <v>20959545000</v>
      </c>
      <c r="CP7" s="43">
        <f t="shared" ref="CP7:CP21" si="4">(CK7+CQ7)</f>
        <v>212904000</v>
      </c>
      <c r="CQ7" s="31">
        <v>28969000</v>
      </c>
      <c r="CR7" s="36">
        <f>(CQ7/CP7)</f>
        <v>0.13606602036598656</v>
      </c>
      <c r="CS7" s="45">
        <f t="shared" ref="CS7:CS21" si="5">(CK7/CO7)</f>
        <v>8.7757153125222892E-3</v>
      </c>
      <c r="CT7" s="43">
        <f t="shared" ref="CT7:CT21" si="6">(CK7/BD7)</f>
        <v>6812407.4074074076</v>
      </c>
      <c r="CU7" s="43">
        <f t="shared" ref="CU7:CU21" si="7">(CK7/D7)</f>
        <v>137.49142769139215</v>
      </c>
      <c r="CV7" s="31">
        <v>97607713</v>
      </c>
      <c r="CW7" s="47">
        <f t="shared" ref="CW7:CW15" si="8">(CV7/DL7)</f>
        <v>0.51959895900612574</v>
      </c>
      <c r="CX7" s="31">
        <v>4109186</v>
      </c>
      <c r="CY7" s="47">
        <f t="shared" ref="CY7:CY15" si="9">(CX7/DL7)</f>
        <v>2.1874590668490981E-2</v>
      </c>
      <c r="CZ7" s="31">
        <v>14299689</v>
      </c>
      <c r="DA7" s="47">
        <f t="shared" ref="DA7:DA15" si="10">(CZ7/DL7)</f>
        <v>7.6122094147532654E-2</v>
      </c>
      <c r="DB7" s="31">
        <v>70827888</v>
      </c>
      <c r="DC7" s="47">
        <f t="shared" ref="DC7:DC18" si="11">(DB7/DL7)</f>
        <v>0.37704086841377449</v>
      </c>
      <c r="DD7" s="31">
        <v>1007542</v>
      </c>
      <c r="DE7" s="48">
        <f t="shared" ref="DE7:DE18" si="12">(DD7/DL7)</f>
        <v>5.3634877640760829E-3</v>
      </c>
      <c r="DF7" s="31">
        <v>0</v>
      </c>
      <c r="DG7" s="48">
        <f t="shared" ref="DG7:DG15" si="13">(DF7/DL7)</f>
        <v>0</v>
      </c>
      <c r="DH7" s="46">
        <v>0</v>
      </c>
      <c r="DI7" s="47">
        <f t="shared" ref="DI7:DI18" si="14">(DH7/DL7)</f>
        <v>0</v>
      </c>
      <c r="DJ7" s="31">
        <v>173524000</v>
      </c>
      <c r="DK7" s="31">
        <v>189524000</v>
      </c>
      <c r="DL7" s="31">
        <v>187852018</v>
      </c>
      <c r="DM7" s="48">
        <f t="shared" ref="DM7:DM15" si="15">(DK7-CJ7)/CJ7</f>
        <v>9.2206265415734998E-2</v>
      </c>
      <c r="DN7" s="48">
        <f t="shared" ref="DN7:DN15" si="16">(DL7-CJ7)/CJ7</f>
        <v>8.2570814411839291E-2</v>
      </c>
      <c r="DO7" s="31">
        <v>65801.039999999994</v>
      </c>
      <c r="DP7" s="46">
        <v>48811.4</v>
      </c>
      <c r="DQ7" s="49">
        <v>42</v>
      </c>
      <c r="DR7" s="49" t="s">
        <v>671</v>
      </c>
      <c r="DS7" s="49" t="s">
        <v>669</v>
      </c>
      <c r="DT7" s="31">
        <v>18927917</v>
      </c>
      <c r="DU7" s="31">
        <v>55752311</v>
      </c>
      <c r="DV7" s="31">
        <v>1596192</v>
      </c>
      <c r="DW7" s="31">
        <v>2766917</v>
      </c>
      <c r="DX7" s="31">
        <v>551308</v>
      </c>
      <c r="DY7" s="31">
        <v>2326885</v>
      </c>
      <c r="DZ7" s="31">
        <v>1710376</v>
      </c>
      <c r="EA7" s="31">
        <v>0</v>
      </c>
      <c r="EB7" s="31">
        <v>8636174</v>
      </c>
      <c r="EC7" s="31">
        <v>0</v>
      </c>
      <c r="ED7" s="35" t="s">
        <v>574</v>
      </c>
      <c r="EE7" s="41">
        <v>24</v>
      </c>
      <c r="EF7" s="50" t="s">
        <v>605</v>
      </c>
      <c r="EG7" s="41">
        <v>120</v>
      </c>
      <c r="EH7" s="34">
        <v>39</v>
      </c>
      <c r="EI7" s="34">
        <v>26</v>
      </c>
      <c r="EJ7" s="41">
        <v>64</v>
      </c>
      <c r="EK7" s="31">
        <v>205</v>
      </c>
      <c r="EL7" s="31">
        <v>0</v>
      </c>
      <c r="EM7" s="31" t="s">
        <v>622</v>
      </c>
      <c r="EN7" s="96" t="s">
        <v>623</v>
      </c>
      <c r="EO7" s="31">
        <v>0</v>
      </c>
      <c r="EP7" s="103">
        <f t="shared" ref="EP7:EP15" si="17">(EK7/Q7)</f>
        <v>7.5925925925925926</v>
      </c>
      <c r="EQ7" s="34" t="s">
        <v>730</v>
      </c>
      <c r="ER7" s="34" t="s">
        <v>730</v>
      </c>
      <c r="ES7" s="34" t="s">
        <v>730</v>
      </c>
      <c r="ET7" s="34" t="s">
        <v>670</v>
      </c>
      <c r="EU7" s="77" t="s">
        <v>758</v>
      </c>
      <c r="EV7" s="55" t="s">
        <v>272</v>
      </c>
      <c r="EW7" s="77" t="s">
        <v>654</v>
      </c>
      <c r="EX7" s="54" t="s">
        <v>676</v>
      </c>
      <c r="EY7" s="34" t="s">
        <v>730</v>
      </c>
      <c r="EZ7" s="34">
        <v>1</v>
      </c>
      <c r="FA7" s="34">
        <v>0</v>
      </c>
      <c r="FB7" s="34">
        <v>0</v>
      </c>
    </row>
    <row r="8" spans="1:158" x14ac:dyDescent="0.25">
      <c r="A8" s="64" t="s">
        <v>265</v>
      </c>
      <c r="B8" s="28" t="s">
        <v>266</v>
      </c>
      <c r="C8" s="29"/>
      <c r="D8" s="31">
        <v>3633772.1984768822</v>
      </c>
      <c r="E8" s="30">
        <v>2751240</v>
      </c>
      <c r="F8" s="30">
        <v>2732968</v>
      </c>
      <c r="G8" s="31">
        <f t="shared" ref="G8:G38" si="18">(D8/Q8)</f>
        <v>145350.8879390753</v>
      </c>
      <c r="H8" s="52" t="s">
        <v>267</v>
      </c>
      <c r="I8" s="52" t="s">
        <v>268</v>
      </c>
      <c r="J8" s="53" t="s">
        <v>566</v>
      </c>
      <c r="K8" s="53" t="s">
        <v>261</v>
      </c>
      <c r="L8" s="49" t="s">
        <v>262</v>
      </c>
      <c r="M8" s="53" t="s">
        <v>269</v>
      </c>
      <c r="N8" s="49">
        <v>9506</v>
      </c>
      <c r="O8" s="54" t="s">
        <v>270</v>
      </c>
      <c r="P8" s="54" t="s">
        <v>271</v>
      </c>
      <c r="Q8" s="55">
        <v>25</v>
      </c>
      <c r="R8" s="99">
        <v>14</v>
      </c>
      <c r="S8" s="55">
        <v>17</v>
      </c>
      <c r="T8" s="47">
        <f t="shared" si="0"/>
        <v>0.68</v>
      </c>
      <c r="U8" s="55">
        <v>8</v>
      </c>
      <c r="V8" s="47">
        <f t="shared" si="1"/>
        <v>0.32</v>
      </c>
      <c r="W8" s="49">
        <v>8</v>
      </c>
      <c r="X8" s="54" t="s">
        <v>511</v>
      </c>
      <c r="Y8" s="37" t="s">
        <v>527</v>
      </c>
      <c r="Z8" s="47">
        <v>0.52</v>
      </c>
      <c r="AA8" s="37" t="s">
        <v>537</v>
      </c>
      <c r="AB8" s="39" t="s">
        <v>535</v>
      </c>
      <c r="AC8" s="57">
        <v>112</v>
      </c>
      <c r="AD8" s="53" t="s">
        <v>717</v>
      </c>
      <c r="AE8" s="49">
        <v>5</v>
      </c>
      <c r="AF8" s="48">
        <f t="shared" ref="AF8:AF38" si="19">(AE8/BD8)</f>
        <v>0.2</v>
      </c>
      <c r="AG8" s="49">
        <v>13</v>
      </c>
      <c r="AH8" s="48">
        <f t="shared" ref="AH8:AH38" si="20">(AG8/BD8)</f>
        <v>0.52</v>
      </c>
      <c r="AI8" s="49">
        <v>1</v>
      </c>
      <c r="AJ8" s="48">
        <f t="shared" ref="AJ8:AJ38" si="21">(AI8/BD8)</f>
        <v>0.04</v>
      </c>
      <c r="AK8" s="61">
        <v>0</v>
      </c>
      <c r="AL8" s="48">
        <f t="shared" ref="AL8:AL38" si="22">(AK8/BD8)</f>
        <v>0</v>
      </c>
      <c r="AM8" s="49">
        <v>2</v>
      </c>
      <c r="AN8" s="48">
        <f t="shared" ref="AN8:AN38" si="23">(AM8/BD8)</f>
        <v>0.08</v>
      </c>
      <c r="AO8" s="49">
        <v>1</v>
      </c>
      <c r="AP8" s="48">
        <f t="shared" ref="AP8:AP38" si="24">(AO8/BD8)</f>
        <v>0.04</v>
      </c>
      <c r="AQ8" s="49">
        <v>0</v>
      </c>
      <c r="AR8" s="48">
        <f t="shared" ref="AR8:AR38" si="25">(AQ8/BD8)</f>
        <v>0</v>
      </c>
      <c r="AS8" s="49">
        <v>1</v>
      </c>
      <c r="AT8" s="48">
        <f t="shared" ref="AT8:AT38" si="26">(AS8/BD8)</f>
        <v>0.04</v>
      </c>
      <c r="AU8" s="49">
        <v>1</v>
      </c>
      <c r="AV8" s="48">
        <f t="shared" ref="AV8:AV38" si="27">(AU8/BD8)</f>
        <v>0.04</v>
      </c>
      <c r="AW8" s="49">
        <v>1</v>
      </c>
      <c r="AX8" s="48">
        <f t="shared" ref="AX8:AX38" si="28">(AW8/BD8)</f>
        <v>0.04</v>
      </c>
      <c r="AY8" s="49">
        <v>0</v>
      </c>
      <c r="AZ8" s="48">
        <f t="shared" ref="AZ8:AZ38" si="29">(AY8/BD8)</f>
        <v>0</v>
      </c>
      <c r="BA8" s="55">
        <v>12</v>
      </c>
      <c r="BB8" s="58">
        <v>16</v>
      </c>
      <c r="BC8" s="32">
        <v>2016</v>
      </c>
      <c r="BD8" s="34">
        <f t="shared" ref="BD8:BD38" si="30">(BE8+BG8)</f>
        <v>25</v>
      </c>
      <c r="BE8" s="49">
        <v>16</v>
      </c>
      <c r="BF8" s="70">
        <f t="shared" ref="BF8:BF38" si="31">(BE8/BD8)</f>
        <v>0.64</v>
      </c>
      <c r="BG8" s="49">
        <v>9</v>
      </c>
      <c r="BH8" s="70">
        <f t="shared" ref="BH8:BH38" si="32">(BG8/BD8)</f>
        <v>0.36</v>
      </c>
      <c r="BI8" s="34">
        <v>1</v>
      </c>
      <c r="BJ8" s="42">
        <f t="shared" ref="BJ8:BJ38" si="33">(BI8/AE8)</f>
        <v>0.2</v>
      </c>
      <c r="BK8" s="49">
        <v>6</v>
      </c>
      <c r="BL8" s="42">
        <f t="shared" ref="BL8:BL38" si="34">(BK8/AG8)</f>
        <v>0.46153846153846156</v>
      </c>
      <c r="BM8" s="49">
        <v>1</v>
      </c>
      <c r="BN8" s="42">
        <f t="shared" ref="BN8:BN38" si="35">(BM8/AI8)</f>
        <v>1</v>
      </c>
      <c r="BO8" s="49">
        <v>0</v>
      </c>
      <c r="BP8" s="42" t="s">
        <v>262</v>
      </c>
      <c r="BQ8" s="49">
        <v>0</v>
      </c>
      <c r="BR8" s="42">
        <f t="shared" ref="BR8:BR38" si="36">(BQ8/AM8)</f>
        <v>0</v>
      </c>
      <c r="BS8" s="49">
        <v>0</v>
      </c>
      <c r="BT8" s="42">
        <f t="shared" ref="BT8:BT34" si="37">(BS8/AO8)</f>
        <v>0</v>
      </c>
      <c r="BU8" s="49">
        <v>0</v>
      </c>
      <c r="BV8" s="42" t="s">
        <v>262</v>
      </c>
      <c r="BW8" s="49">
        <v>1</v>
      </c>
      <c r="BX8" s="42">
        <f t="shared" ref="BX8:BX38" si="38">(BW8/AS8)</f>
        <v>1</v>
      </c>
      <c r="BY8" s="49">
        <v>0</v>
      </c>
      <c r="BZ8" s="42">
        <f>(BY8/AU8)</f>
        <v>0</v>
      </c>
      <c r="CA8" s="49">
        <v>0</v>
      </c>
      <c r="CB8" s="42">
        <f>(CA8/AW8)</f>
        <v>0</v>
      </c>
      <c r="CC8" s="49">
        <v>0</v>
      </c>
      <c r="CD8" s="42" t="s">
        <v>262</v>
      </c>
      <c r="CE8" s="60">
        <v>527669958</v>
      </c>
      <c r="CF8" s="60">
        <v>661580536.92999995</v>
      </c>
      <c r="CG8" s="60">
        <v>521580538.81999999</v>
      </c>
      <c r="CH8" s="60">
        <v>535525607.20999998</v>
      </c>
      <c r="CI8" s="60">
        <v>563822662.24000001</v>
      </c>
      <c r="CJ8" s="60">
        <v>498822622.24000001</v>
      </c>
      <c r="CK8" s="60">
        <v>498822622.24000001</v>
      </c>
      <c r="CL8" s="44">
        <f t="shared" si="2"/>
        <v>-0.25168032559795211</v>
      </c>
      <c r="CM8" s="44">
        <f t="shared" ref="CM8:CM38" si="39">(((CK8/130.813)*100)-((CH8/116.059)*100))/((CH8/116.059)*100)</f>
        <v>-0.17359332322846277</v>
      </c>
      <c r="CN8" s="44">
        <f t="shared" si="3"/>
        <v>-6.3434062363832214E-2</v>
      </c>
      <c r="CO8" s="60">
        <v>50629480745</v>
      </c>
      <c r="CP8" s="43">
        <f t="shared" si="4"/>
        <v>598336265.68000007</v>
      </c>
      <c r="CQ8" s="46">
        <v>99513643.439999998</v>
      </c>
      <c r="CR8" s="48">
        <f t="shared" ref="CR8:CR38" si="40">(CQ8/CP8)</f>
        <v>0.16631725193341615</v>
      </c>
      <c r="CS8" s="45">
        <f t="shared" si="5"/>
        <v>9.8524143423940232E-3</v>
      </c>
      <c r="CT8" s="43">
        <f t="shared" si="6"/>
        <v>19952904.889600001</v>
      </c>
      <c r="CU8" s="43">
        <f t="shared" si="7"/>
        <v>137.27404883803243</v>
      </c>
      <c r="CV8" s="46">
        <v>346350513</v>
      </c>
      <c r="CW8" s="47">
        <f t="shared" si="8"/>
        <v>0.61991485079867259</v>
      </c>
      <c r="CX8" s="46">
        <v>3366688</v>
      </c>
      <c r="CY8" s="47">
        <f t="shared" si="9"/>
        <v>6.0258605397407955E-3</v>
      </c>
      <c r="CZ8" s="46">
        <v>133872056</v>
      </c>
      <c r="DA8" s="47">
        <f t="shared" si="10"/>
        <v>0.23961066176146112</v>
      </c>
      <c r="DB8" s="46">
        <v>74087640</v>
      </c>
      <c r="DC8" s="47">
        <f t="shared" si="11"/>
        <v>0.13260563092229566</v>
      </c>
      <c r="DD8" s="46">
        <v>1029693</v>
      </c>
      <c r="DE8" s="48">
        <f t="shared" si="12"/>
        <v>1.8429941879815768E-3</v>
      </c>
      <c r="DF8" s="46">
        <v>0</v>
      </c>
      <c r="DG8" s="48">
        <f t="shared" si="13"/>
        <v>0</v>
      </c>
      <c r="DH8" s="46">
        <v>0</v>
      </c>
      <c r="DI8" s="47">
        <f t="shared" si="14"/>
        <v>0</v>
      </c>
      <c r="DJ8" s="46">
        <v>498822622.24000001</v>
      </c>
      <c r="DK8" s="46">
        <v>558706591</v>
      </c>
      <c r="DL8" s="46">
        <v>558706591</v>
      </c>
      <c r="DM8" s="48">
        <f t="shared" si="15"/>
        <v>0.12005062739754381</v>
      </c>
      <c r="DN8" s="48">
        <f t="shared" si="16"/>
        <v>0.12005062739754381</v>
      </c>
      <c r="DO8" s="46">
        <v>84289.5</v>
      </c>
      <c r="DP8" s="46">
        <v>62226.84</v>
      </c>
      <c r="DQ8" s="49">
        <v>0</v>
      </c>
      <c r="DR8" s="49" t="s">
        <v>671</v>
      </c>
      <c r="DS8" s="49" t="s">
        <v>714</v>
      </c>
      <c r="DT8" s="46">
        <v>58283120</v>
      </c>
      <c r="DU8" s="46">
        <v>130053329</v>
      </c>
      <c r="DV8" s="46">
        <v>1166189</v>
      </c>
      <c r="DW8" s="46">
        <v>23441300</v>
      </c>
      <c r="DX8" s="46">
        <v>14311733</v>
      </c>
      <c r="DY8" s="46">
        <v>80999294</v>
      </c>
      <c r="DZ8" s="46">
        <v>70405</v>
      </c>
      <c r="EA8" s="46">
        <v>0</v>
      </c>
      <c r="EB8" s="46">
        <v>74087640</v>
      </c>
      <c r="EC8" s="46">
        <v>0</v>
      </c>
      <c r="ED8" s="54" t="s">
        <v>575</v>
      </c>
      <c r="EE8" s="58">
        <v>22</v>
      </c>
      <c r="EF8" s="53" t="s">
        <v>606</v>
      </c>
      <c r="EG8" s="58">
        <v>103</v>
      </c>
      <c r="EH8" s="55">
        <v>32</v>
      </c>
      <c r="EI8" s="55">
        <v>15</v>
      </c>
      <c r="EJ8" s="58">
        <v>56</v>
      </c>
      <c r="EK8" s="46">
        <v>674</v>
      </c>
      <c r="EL8" s="46">
        <v>0</v>
      </c>
      <c r="EM8" s="46" t="s">
        <v>622</v>
      </c>
      <c r="EN8" s="97" t="s">
        <v>677</v>
      </c>
      <c r="EO8" s="46">
        <v>0</v>
      </c>
      <c r="EP8" s="103">
        <f t="shared" si="17"/>
        <v>26.96</v>
      </c>
      <c r="EQ8" s="55">
        <v>284</v>
      </c>
      <c r="ER8" s="55">
        <v>0</v>
      </c>
      <c r="ES8" s="55">
        <v>6</v>
      </c>
      <c r="ET8" s="55" t="s">
        <v>670</v>
      </c>
      <c r="EU8" s="77" t="s">
        <v>758</v>
      </c>
      <c r="EV8" s="55" t="s">
        <v>272</v>
      </c>
      <c r="EW8" s="77" t="s">
        <v>776</v>
      </c>
      <c r="EX8" s="54" t="s">
        <v>775</v>
      </c>
      <c r="EY8" s="55" t="s">
        <v>741</v>
      </c>
      <c r="EZ8" s="55">
        <v>10</v>
      </c>
      <c r="FA8" s="55">
        <v>0</v>
      </c>
      <c r="FB8" s="55">
        <v>3</v>
      </c>
    </row>
    <row r="9" spans="1:158" x14ac:dyDescent="0.25">
      <c r="A9" s="64" t="s">
        <v>273</v>
      </c>
      <c r="B9" s="28" t="s">
        <v>274</v>
      </c>
      <c r="C9" s="29"/>
      <c r="D9" s="31">
        <v>832827.19698721846</v>
      </c>
      <c r="E9" s="30">
        <v>519307</v>
      </c>
      <c r="F9" s="30">
        <v>517021</v>
      </c>
      <c r="G9" s="31">
        <f t="shared" si="18"/>
        <v>39658.437951772306</v>
      </c>
      <c r="H9" s="52" t="s">
        <v>275</v>
      </c>
      <c r="I9" s="52" t="s">
        <v>276</v>
      </c>
      <c r="J9" s="53" t="s">
        <v>277</v>
      </c>
      <c r="K9" s="53" t="s">
        <v>261</v>
      </c>
      <c r="L9" s="49" t="s">
        <v>262</v>
      </c>
      <c r="M9" s="53" t="s">
        <v>261</v>
      </c>
      <c r="N9" s="49" t="s">
        <v>262</v>
      </c>
      <c r="O9" s="54" t="s">
        <v>278</v>
      </c>
      <c r="P9" s="54" t="s">
        <v>278</v>
      </c>
      <c r="Q9" s="55">
        <v>21</v>
      </c>
      <c r="R9" s="99">
        <v>41</v>
      </c>
      <c r="S9" s="55">
        <v>16</v>
      </c>
      <c r="T9" s="47">
        <f t="shared" si="0"/>
        <v>0.76190476190476186</v>
      </c>
      <c r="U9" s="55">
        <v>5</v>
      </c>
      <c r="V9" s="47">
        <f t="shared" si="1"/>
        <v>0.23809523809523808</v>
      </c>
      <c r="W9" s="49">
        <v>5</v>
      </c>
      <c r="X9" s="54" t="s">
        <v>512</v>
      </c>
      <c r="Y9" s="37" t="s">
        <v>527</v>
      </c>
      <c r="Z9" s="47">
        <v>0.61904761904761907</v>
      </c>
      <c r="AA9" s="37" t="s">
        <v>537</v>
      </c>
      <c r="AB9" s="39" t="s">
        <v>535</v>
      </c>
      <c r="AC9" s="57">
        <v>166</v>
      </c>
      <c r="AD9" s="53" t="s">
        <v>718</v>
      </c>
      <c r="AE9" s="49">
        <v>3</v>
      </c>
      <c r="AF9" s="48">
        <f t="shared" si="19"/>
        <v>0.14285714285714285</v>
      </c>
      <c r="AG9" s="49">
        <v>13</v>
      </c>
      <c r="AH9" s="48">
        <f t="shared" si="20"/>
        <v>0.61904761904761907</v>
      </c>
      <c r="AI9" s="49">
        <v>0</v>
      </c>
      <c r="AJ9" s="48">
        <f t="shared" si="21"/>
        <v>0</v>
      </c>
      <c r="AK9" s="61">
        <v>0</v>
      </c>
      <c r="AL9" s="48">
        <f t="shared" si="22"/>
        <v>0</v>
      </c>
      <c r="AM9" s="49">
        <v>1</v>
      </c>
      <c r="AN9" s="48">
        <f t="shared" si="23"/>
        <v>4.7619047619047616E-2</v>
      </c>
      <c r="AO9" s="49">
        <v>0</v>
      </c>
      <c r="AP9" s="48">
        <f t="shared" si="24"/>
        <v>0</v>
      </c>
      <c r="AQ9" s="49">
        <v>0</v>
      </c>
      <c r="AR9" s="48">
        <f t="shared" si="25"/>
        <v>0</v>
      </c>
      <c r="AS9" s="49">
        <v>1</v>
      </c>
      <c r="AT9" s="48">
        <f t="shared" si="26"/>
        <v>4.7619047619047616E-2</v>
      </c>
      <c r="AU9" s="49">
        <v>0</v>
      </c>
      <c r="AV9" s="48">
        <f t="shared" si="27"/>
        <v>0</v>
      </c>
      <c r="AW9" s="49">
        <v>2</v>
      </c>
      <c r="AX9" s="48">
        <f t="shared" si="28"/>
        <v>9.5238095238095233E-2</v>
      </c>
      <c r="AY9" s="49">
        <v>1</v>
      </c>
      <c r="AZ9" s="48">
        <f t="shared" si="29"/>
        <v>4.7619047619047616E-2</v>
      </c>
      <c r="BA9" s="55">
        <v>12</v>
      </c>
      <c r="BB9" s="58">
        <v>46</v>
      </c>
      <c r="BC9" s="32">
        <v>2015</v>
      </c>
      <c r="BD9" s="34">
        <f t="shared" si="30"/>
        <v>21</v>
      </c>
      <c r="BE9" s="49">
        <v>11</v>
      </c>
      <c r="BF9" s="70">
        <f t="shared" si="31"/>
        <v>0.52380952380952384</v>
      </c>
      <c r="BG9" s="49">
        <v>10</v>
      </c>
      <c r="BH9" s="70">
        <f t="shared" si="32"/>
        <v>0.47619047619047616</v>
      </c>
      <c r="BI9" s="34">
        <v>1</v>
      </c>
      <c r="BJ9" s="42">
        <f t="shared" si="33"/>
        <v>0.33333333333333331</v>
      </c>
      <c r="BK9" s="49">
        <v>6</v>
      </c>
      <c r="BL9" s="42">
        <f t="shared" si="34"/>
        <v>0.46153846153846156</v>
      </c>
      <c r="BM9" s="49">
        <v>0</v>
      </c>
      <c r="BN9" s="42" t="s">
        <v>262</v>
      </c>
      <c r="BO9" s="49">
        <v>0</v>
      </c>
      <c r="BP9" s="42" t="s">
        <v>262</v>
      </c>
      <c r="BQ9" s="49">
        <v>1</v>
      </c>
      <c r="BR9" s="42">
        <f t="shared" si="36"/>
        <v>1</v>
      </c>
      <c r="BS9" s="49">
        <v>0</v>
      </c>
      <c r="BT9" s="42" t="s">
        <v>262</v>
      </c>
      <c r="BU9" s="49">
        <v>0</v>
      </c>
      <c r="BV9" s="42" t="s">
        <v>262</v>
      </c>
      <c r="BW9" s="49">
        <v>0</v>
      </c>
      <c r="BX9" s="42">
        <f t="shared" si="38"/>
        <v>0</v>
      </c>
      <c r="BY9" s="49">
        <v>0</v>
      </c>
      <c r="BZ9" s="42" t="s">
        <v>262</v>
      </c>
      <c r="CA9" s="49">
        <v>1</v>
      </c>
      <c r="CB9" s="42">
        <f>(CA9/AW9)</f>
        <v>0.5</v>
      </c>
      <c r="CC9" s="49">
        <v>1</v>
      </c>
      <c r="CD9" s="42">
        <f t="shared" ref="CD9:CD36" si="41">(CC9/AY9)</f>
        <v>1</v>
      </c>
      <c r="CE9" s="60">
        <v>127000000</v>
      </c>
      <c r="CF9" s="60">
        <v>127000000</v>
      </c>
      <c r="CG9" s="60">
        <v>170000000</v>
      </c>
      <c r="CH9" s="60">
        <v>170000000</v>
      </c>
      <c r="CI9" s="60">
        <v>205273856</v>
      </c>
      <c r="CJ9" s="60">
        <v>214000000</v>
      </c>
      <c r="CK9" s="60">
        <v>214000000</v>
      </c>
      <c r="CL9" s="44">
        <f t="shared" si="2"/>
        <v>0.33386981271757127</v>
      </c>
      <c r="CM9" s="44">
        <f t="shared" si="39"/>
        <v>0.11684465611216012</v>
      </c>
      <c r="CN9" s="44">
        <f t="shared" si="3"/>
        <v>-6.3434062363832269E-2</v>
      </c>
      <c r="CO9" s="60">
        <v>16415765107</v>
      </c>
      <c r="CP9" s="43">
        <f t="shared" si="4"/>
        <v>235000000</v>
      </c>
      <c r="CQ9" s="60">
        <v>21000000</v>
      </c>
      <c r="CR9" s="48">
        <f t="shared" si="40"/>
        <v>8.9361702127659579E-2</v>
      </c>
      <c r="CS9" s="45">
        <f t="shared" si="5"/>
        <v>1.3036248911038953E-2</v>
      </c>
      <c r="CT9" s="43">
        <f t="shared" si="6"/>
        <v>10190476.19047619</v>
      </c>
      <c r="CU9" s="43">
        <f t="shared" si="7"/>
        <v>256.95606576508607</v>
      </c>
      <c r="CV9" s="46">
        <v>174021075</v>
      </c>
      <c r="CW9" s="47">
        <f t="shared" si="8"/>
        <v>0.73897645624173824</v>
      </c>
      <c r="CX9" s="46">
        <v>23804985</v>
      </c>
      <c r="CY9" s="47">
        <f t="shared" si="9"/>
        <v>0.10108731632756397</v>
      </c>
      <c r="CZ9" s="46">
        <v>21567241</v>
      </c>
      <c r="DA9" s="47">
        <f t="shared" si="10"/>
        <v>9.1584788365958111E-2</v>
      </c>
      <c r="DB9" s="46">
        <v>13480908</v>
      </c>
      <c r="DC9" s="47">
        <f t="shared" si="11"/>
        <v>5.7246362952078647E-2</v>
      </c>
      <c r="DD9" s="46">
        <v>115679</v>
      </c>
      <c r="DE9" s="48">
        <f t="shared" si="12"/>
        <v>4.9122818877879036E-4</v>
      </c>
      <c r="DF9" s="46">
        <v>0</v>
      </c>
      <c r="DG9" s="48">
        <f t="shared" si="13"/>
        <v>0</v>
      </c>
      <c r="DH9" s="46">
        <v>2499449</v>
      </c>
      <c r="DI9" s="47">
        <f t="shared" si="14"/>
        <v>1.0613852170359001E-2</v>
      </c>
      <c r="DJ9" s="46">
        <v>214000000</v>
      </c>
      <c r="DK9" s="46">
        <v>239329057</v>
      </c>
      <c r="DL9" s="46">
        <v>235489336</v>
      </c>
      <c r="DM9" s="48">
        <f t="shared" si="15"/>
        <v>0.11836007943925234</v>
      </c>
      <c r="DN9" s="48">
        <f t="shared" si="16"/>
        <v>0.10041745794392523</v>
      </c>
      <c r="DO9" s="46">
        <v>88000</v>
      </c>
      <c r="DP9" s="46" t="s">
        <v>272</v>
      </c>
      <c r="DQ9" s="49">
        <v>40</v>
      </c>
      <c r="DR9" s="49" t="s">
        <v>671</v>
      </c>
      <c r="DS9" s="49" t="s">
        <v>714</v>
      </c>
      <c r="DT9" s="46">
        <v>928196</v>
      </c>
      <c r="DU9" s="46">
        <v>113188053</v>
      </c>
      <c r="DV9" s="46">
        <v>20381696</v>
      </c>
      <c r="DW9" s="46">
        <v>4568957</v>
      </c>
      <c r="DX9" s="46">
        <v>4646765</v>
      </c>
      <c r="DY9" s="46">
        <v>6456676</v>
      </c>
      <c r="DZ9" s="46">
        <v>200499</v>
      </c>
      <c r="EA9" s="46">
        <v>0</v>
      </c>
      <c r="EB9" s="46">
        <v>13480908</v>
      </c>
      <c r="EC9" s="46">
        <v>0</v>
      </c>
      <c r="ED9" s="73" t="s">
        <v>576</v>
      </c>
      <c r="EE9" s="58">
        <v>50</v>
      </c>
      <c r="EF9" s="53" t="s">
        <v>607</v>
      </c>
      <c r="EG9" s="58">
        <v>88</v>
      </c>
      <c r="EH9" s="55">
        <v>89</v>
      </c>
      <c r="EI9" s="55">
        <v>32</v>
      </c>
      <c r="EJ9" s="58">
        <v>54</v>
      </c>
      <c r="EK9" s="46">
        <v>251</v>
      </c>
      <c r="EL9" s="46">
        <v>0</v>
      </c>
      <c r="EM9" s="46" t="s">
        <v>624</v>
      </c>
      <c r="EN9" s="46" t="s">
        <v>272</v>
      </c>
      <c r="EO9" s="46">
        <v>0</v>
      </c>
      <c r="EP9" s="103">
        <f t="shared" si="17"/>
        <v>11.952380952380953</v>
      </c>
      <c r="EQ9" s="55">
        <v>164</v>
      </c>
      <c r="ER9" s="55">
        <v>0</v>
      </c>
      <c r="ES9" s="55">
        <v>2</v>
      </c>
      <c r="ET9" s="55" t="s">
        <v>670</v>
      </c>
      <c r="EU9" s="77" t="s">
        <v>758</v>
      </c>
      <c r="EV9" s="55" t="s">
        <v>272</v>
      </c>
      <c r="EW9" s="76" t="s">
        <v>648</v>
      </c>
      <c r="EX9" s="54" t="s">
        <v>661</v>
      </c>
      <c r="EY9" s="55" t="s">
        <v>738</v>
      </c>
      <c r="EZ9" s="55">
        <v>0</v>
      </c>
      <c r="FA9" s="55">
        <v>0</v>
      </c>
      <c r="FB9" s="55">
        <v>0</v>
      </c>
    </row>
    <row r="10" spans="1:158" x14ac:dyDescent="0.25">
      <c r="A10" s="64" t="s">
        <v>279</v>
      </c>
      <c r="B10" s="28" t="s">
        <v>280</v>
      </c>
      <c r="C10" s="29"/>
      <c r="D10" s="31">
        <v>948459.32391929743</v>
      </c>
      <c r="E10" s="30">
        <v>645028</v>
      </c>
      <c r="F10" s="30">
        <v>641190</v>
      </c>
      <c r="G10" s="31">
        <f t="shared" si="18"/>
        <v>27098.837826265641</v>
      </c>
      <c r="H10" s="55" t="s">
        <v>281</v>
      </c>
      <c r="I10" s="55" t="s">
        <v>276</v>
      </c>
      <c r="J10" s="53" t="s">
        <v>282</v>
      </c>
      <c r="K10" s="53" t="s">
        <v>283</v>
      </c>
      <c r="L10" s="49">
        <v>6336</v>
      </c>
      <c r="M10" s="53" t="s">
        <v>284</v>
      </c>
      <c r="N10" s="49">
        <v>8781</v>
      </c>
      <c r="O10" s="54" t="s">
        <v>285</v>
      </c>
      <c r="P10" s="54" t="s">
        <v>286</v>
      </c>
      <c r="Q10" s="55">
        <v>35</v>
      </c>
      <c r="R10" s="99">
        <v>31</v>
      </c>
      <c r="S10" s="55">
        <v>21</v>
      </c>
      <c r="T10" s="47">
        <f t="shared" si="0"/>
        <v>0.6</v>
      </c>
      <c r="U10" s="55">
        <v>14</v>
      </c>
      <c r="V10" s="47">
        <f t="shared" si="1"/>
        <v>0.4</v>
      </c>
      <c r="W10" s="49">
        <v>6</v>
      </c>
      <c r="X10" s="35" t="s">
        <v>525</v>
      </c>
      <c r="Y10" s="37" t="s">
        <v>528</v>
      </c>
      <c r="Z10" s="47">
        <v>0.42857142857142855</v>
      </c>
      <c r="AA10" s="37" t="s">
        <v>534</v>
      </c>
      <c r="AB10" s="39" t="s">
        <v>535</v>
      </c>
      <c r="AC10" s="57">
        <v>130</v>
      </c>
      <c r="AD10" s="53" t="s">
        <v>538</v>
      </c>
      <c r="AE10" s="49">
        <v>15</v>
      </c>
      <c r="AF10" s="48">
        <f t="shared" si="19"/>
        <v>0.42857142857142855</v>
      </c>
      <c r="AG10" s="49">
        <v>11</v>
      </c>
      <c r="AH10" s="48">
        <f t="shared" si="20"/>
        <v>0.31428571428571428</v>
      </c>
      <c r="AI10" s="49">
        <v>1</v>
      </c>
      <c r="AJ10" s="48">
        <f t="shared" si="21"/>
        <v>2.8571428571428571E-2</v>
      </c>
      <c r="AK10" s="61">
        <v>3</v>
      </c>
      <c r="AL10" s="48">
        <f t="shared" si="22"/>
        <v>8.5714285714285715E-2</v>
      </c>
      <c r="AM10" s="49">
        <v>1</v>
      </c>
      <c r="AN10" s="48">
        <f t="shared" si="23"/>
        <v>2.8571428571428571E-2</v>
      </c>
      <c r="AO10" s="49">
        <v>0</v>
      </c>
      <c r="AP10" s="48">
        <f t="shared" si="24"/>
        <v>0</v>
      </c>
      <c r="AQ10" s="49">
        <v>2</v>
      </c>
      <c r="AR10" s="48">
        <f t="shared" si="25"/>
        <v>5.7142857142857141E-2</v>
      </c>
      <c r="AS10" s="49">
        <v>0</v>
      </c>
      <c r="AT10" s="48">
        <f t="shared" si="26"/>
        <v>0</v>
      </c>
      <c r="AU10" s="49">
        <v>0</v>
      </c>
      <c r="AV10" s="48">
        <f t="shared" si="27"/>
        <v>0</v>
      </c>
      <c r="AW10" s="49">
        <v>0</v>
      </c>
      <c r="AX10" s="48">
        <f t="shared" si="28"/>
        <v>0</v>
      </c>
      <c r="AY10" s="49">
        <v>2</v>
      </c>
      <c r="AZ10" s="48">
        <f t="shared" si="29"/>
        <v>5.7142857142857141E-2</v>
      </c>
      <c r="BA10" s="55">
        <v>12</v>
      </c>
      <c r="BB10" s="58">
        <v>32</v>
      </c>
      <c r="BC10" s="32">
        <v>2015</v>
      </c>
      <c r="BD10" s="34">
        <f t="shared" si="30"/>
        <v>35</v>
      </c>
      <c r="BE10" s="49">
        <v>17</v>
      </c>
      <c r="BF10" s="70">
        <f t="shared" si="31"/>
        <v>0.48571428571428571</v>
      </c>
      <c r="BG10" s="49">
        <v>18</v>
      </c>
      <c r="BH10" s="70">
        <f t="shared" si="32"/>
        <v>0.51428571428571423</v>
      </c>
      <c r="BI10" s="34">
        <v>7</v>
      </c>
      <c r="BJ10" s="42">
        <f t="shared" si="33"/>
        <v>0.46666666666666667</v>
      </c>
      <c r="BK10" s="49">
        <v>6</v>
      </c>
      <c r="BL10" s="42">
        <f t="shared" si="34"/>
        <v>0.54545454545454541</v>
      </c>
      <c r="BM10" s="49">
        <v>1</v>
      </c>
      <c r="BN10" s="42">
        <f t="shared" si="35"/>
        <v>1</v>
      </c>
      <c r="BO10" s="49">
        <v>1</v>
      </c>
      <c r="BP10" s="42">
        <f t="shared" ref="BP10:BP38" si="42">(BO10/AK10)</f>
        <v>0.33333333333333331</v>
      </c>
      <c r="BQ10" s="49">
        <v>0</v>
      </c>
      <c r="BR10" s="42">
        <f t="shared" si="36"/>
        <v>0</v>
      </c>
      <c r="BS10" s="49">
        <v>0</v>
      </c>
      <c r="BT10" s="42" t="s">
        <v>262</v>
      </c>
      <c r="BU10" s="49">
        <v>1</v>
      </c>
      <c r="BV10" s="42">
        <f t="shared" ref="BV10:BV38" si="43">(BU10/AQ10)</f>
        <v>0.5</v>
      </c>
      <c r="BW10" s="49">
        <v>0</v>
      </c>
      <c r="BX10" s="42" t="s">
        <v>262</v>
      </c>
      <c r="BY10" s="49">
        <v>0</v>
      </c>
      <c r="BZ10" s="42" t="s">
        <v>262</v>
      </c>
      <c r="CA10" s="49">
        <v>0</v>
      </c>
      <c r="CB10" s="42" t="s">
        <v>262</v>
      </c>
      <c r="CC10" s="49">
        <v>2</v>
      </c>
      <c r="CD10" s="42">
        <f t="shared" si="41"/>
        <v>1</v>
      </c>
      <c r="CE10" s="60">
        <v>140154385</v>
      </c>
      <c r="CF10" s="60">
        <v>159880417</v>
      </c>
      <c r="CG10" s="60">
        <v>171536450</v>
      </c>
      <c r="CH10" s="60">
        <v>171133537</v>
      </c>
      <c r="CI10" s="60">
        <v>177536345</v>
      </c>
      <c r="CJ10" s="60">
        <v>182862436</v>
      </c>
      <c r="CK10" s="43">
        <v>185510405</v>
      </c>
      <c r="CL10" s="44">
        <f t="shared" si="2"/>
        <v>4.7767625157994785E-2</v>
      </c>
      <c r="CM10" s="44">
        <f t="shared" si="39"/>
        <v>-3.8252500908654605E-2</v>
      </c>
      <c r="CN10" s="44">
        <f t="shared" si="3"/>
        <v>-4.9871968236876014E-2</v>
      </c>
      <c r="CO10" s="60">
        <v>19590991957</v>
      </c>
      <c r="CP10" s="43">
        <f t="shared" si="4"/>
        <v>229457926</v>
      </c>
      <c r="CQ10" s="46">
        <v>43947521</v>
      </c>
      <c r="CR10" s="48">
        <f t="shared" si="40"/>
        <v>0.19152757878583807</v>
      </c>
      <c r="CS10" s="45">
        <f t="shared" si="5"/>
        <v>9.4691685549753817E-3</v>
      </c>
      <c r="CT10" s="43">
        <f t="shared" si="6"/>
        <v>5300297.2857142854</v>
      </c>
      <c r="CU10" s="43">
        <f t="shared" si="7"/>
        <v>195.59131353511236</v>
      </c>
      <c r="CV10" s="46">
        <v>75686748.579999998</v>
      </c>
      <c r="CW10" s="47">
        <f t="shared" si="8"/>
        <v>0.39546941565738175</v>
      </c>
      <c r="CX10" s="46">
        <v>7631761.6600000001</v>
      </c>
      <c r="CY10" s="47">
        <f t="shared" si="9"/>
        <v>3.9876575235973891E-2</v>
      </c>
      <c r="CZ10" s="46">
        <v>37265756.799999997</v>
      </c>
      <c r="DA10" s="47">
        <f t="shared" si="10"/>
        <v>0.19471660947555133</v>
      </c>
      <c r="DB10" s="46">
        <v>70027682.069999993</v>
      </c>
      <c r="DC10" s="47">
        <f t="shared" si="11"/>
        <v>0.3659003329861869</v>
      </c>
      <c r="DD10" s="46">
        <v>772632.31</v>
      </c>
      <c r="DE10" s="48">
        <f t="shared" si="12"/>
        <v>4.0370666449061126E-3</v>
      </c>
      <c r="DF10" s="46">
        <v>0</v>
      </c>
      <c r="DG10" s="48">
        <f t="shared" si="13"/>
        <v>0</v>
      </c>
      <c r="DH10" s="46">
        <v>0</v>
      </c>
      <c r="DI10" s="47">
        <f t="shared" si="14"/>
        <v>0</v>
      </c>
      <c r="DJ10" s="46">
        <v>182862436</v>
      </c>
      <c r="DK10" s="46">
        <v>192651892.38999999</v>
      </c>
      <c r="DL10" s="46">
        <v>191384581.41999999</v>
      </c>
      <c r="DM10" s="48">
        <f t="shared" si="15"/>
        <v>5.3534539975175578E-2</v>
      </c>
      <c r="DN10" s="48">
        <f t="shared" si="16"/>
        <v>4.6604133721591605E-2</v>
      </c>
      <c r="DO10" s="46">
        <v>54809</v>
      </c>
      <c r="DP10" s="46">
        <v>37987.25</v>
      </c>
      <c r="DQ10" s="49">
        <v>45</v>
      </c>
      <c r="DR10" s="49" t="s">
        <v>671</v>
      </c>
      <c r="DS10" s="49" t="s">
        <v>714</v>
      </c>
      <c r="DT10" s="46">
        <v>0</v>
      </c>
      <c r="DU10" s="46">
        <v>10236975.859999999</v>
      </c>
      <c r="DV10" s="46">
        <v>2515654.81</v>
      </c>
      <c r="DW10" s="46">
        <v>12933345.050000001</v>
      </c>
      <c r="DX10" s="46">
        <v>1025171.74</v>
      </c>
      <c r="DY10" s="46">
        <v>8407108.9399999995</v>
      </c>
      <c r="DZ10" s="46">
        <v>1765671.89</v>
      </c>
      <c r="EA10" s="46">
        <v>0</v>
      </c>
      <c r="EB10" s="46">
        <v>44430358.700000003</v>
      </c>
      <c r="EC10" s="46">
        <v>0</v>
      </c>
      <c r="ED10" s="73" t="s">
        <v>616</v>
      </c>
      <c r="EE10" s="58">
        <v>41</v>
      </c>
      <c r="EF10" s="53" t="s">
        <v>607</v>
      </c>
      <c r="EG10" s="58">
        <v>61</v>
      </c>
      <c r="EH10" s="55">
        <v>67</v>
      </c>
      <c r="EI10" s="55">
        <v>29</v>
      </c>
      <c r="EJ10" s="58">
        <v>34</v>
      </c>
      <c r="EK10" s="46">
        <v>215</v>
      </c>
      <c r="EL10" s="46">
        <v>190</v>
      </c>
      <c r="EM10" s="46" t="s">
        <v>622</v>
      </c>
      <c r="EN10" s="97" t="s">
        <v>625</v>
      </c>
      <c r="EO10" s="46">
        <v>0</v>
      </c>
      <c r="EP10" s="103">
        <f t="shared" si="17"/>
        <v>6.1428571428571432</v>
      </c>
      <c r="EQ10" s="55">
        <v>159</v>
      </c>
      <c r="ER10" s="55">
        <v>16</v>
      </c>
      <c r="ES10" s="55">
        <v>4</v>
      </c>
      <c r="ET10" s="55" t="s">
        <v>670</v>
      </c>
      <c r="EU10" s="77" t="s">
        <v>758</v>
      </c>
      <c r="EV10" s="55" t="s">
        <v>272</v>
      </c>
      <c r="EW10" s="76" t="s">
        <v>648</v>
      </c>
      <c r="EX10" s="54" t="s">
        <v>678</v>
      </c>
      <c r="EY10" s="55" t="s">
        <v>742</v>
      </c>
      <c r="EZ10" s="55">
        <v>2</v>
      </c>
      <c r="FA10" s="55">
        <v>0</v>
      </c>
      <c r="FB10" s="55">
        <v>1</v>
      </c>
    </row>
    <row r="11" spans="1:158" x14ac:dyDescent="0.25">
      <c r="A11" s="64" t="s">
        <v>287</v>
      </c>
      <c r="B11" s="28" t="s">
        <v>288</v>
      </c>
      <c r="C11" s="29"/>
      <c r="D11" s="31">
        <v>5445232.7296982938</v>
      </c>
      <c r="E11" s="30">
        <v>3571117</v>
      </c>
      <c r="F11" s="30">
        <v>3540388</v>
      </c>
      <c r="G11" s="31">
        <f t="shared" si="18"/>
        <v>136130.81824245735</v>
      </c>
      <c r="H11" s="55" t="s">
        <v>289</v>
      </c>
      <c r="I11" s="55" t="s">
        <v>276</v>
      </c>
      <c r="J11" s="53" t="s">
        <v>290</v>
      </c>
      <c r="K11" s="53" t="s">
        <v>291</v>
      </c>
      <c r="L11" s="49">
        <v>4302</v>
      </c>
      <c r="M11" s="53" t="s">
        <v>261</v>
      </c>
      <c r="N11" s="49" t="s">
        <v>262</v>
      </c>
      <c r="O11" s="54" t="s">
        <v>292</v>
      </c>
      <c r="P11" s="54" t="s">
        <v>293</v>
      </c>
      <c r="Q11" s="72">
        <v>40</v>
      </c>
      <c r="R11" s="100">
        <v>37</v>
      </c>
      <c r="S11" s="55">
        <v>24</v>
      </c>
      <c r="T11" s="47">
        <f t="shared" si="0"/>
        <v>0.6</v>
      </c>
      <c r="U11" s="55">
        <v>16</v>
      </c>
      <c r="V11" s="47">
        <f t="shared" si="1"/>
        <v>0.4</v>
      </c>
      <c r="W11" s="49">
        <v>7</v>
      </c>
      <c r="X11" s="54" t="s">
        <v>513</v>
      </c>
      <c r="Y11" s="37" t="s">
        <v>529</v>
      </c>
      <c r="Z11" s="47">
        <v>0.4</v>
      </c>
      <c r="AA11" s="37" t="s">
        <v>534</v>
      </c>
      <c r="AB11" s="39" t="s">
        <v>535</v>
      </c>
      <c r="AC11" s="57">
        <v>124</v>
      </c>
      <c r="AD11" s="53" t="s">
        <v>719</v>
      </c>
      <c r="AE11" s="49">
        <v>10</v>
      </c>
      <c r="AF11" s="48">
        <f t="shared" si="19"/>
        <v>0.25</v>
      </c>
      <c r="AG11" s="49">
        <v>2</v>
      </c>
      <c r="AH11" s="48">
        <f t="shared" si="20"/>
        <v>0.05</v>
      </c>
      <c r="AI11" s="49">
        <v>2</v>
      </c>
      <c r="AJ11" s="48">
        <f t="shared" si="21"/>
        <v>0.05</v>
      </c>
      <c r="AK11" s="61">
        <v>16</v>
      </c>
      <c r="AL11" s="48">
        <f t="shared" si="22"/>
        <v>0.4</v>
      </c>
      <c r="AM11" s="49">
        <v>2</v>
      </c>
      <c r="AN11" s="48">
        <f t="shared" si="23"/>
        <v>0.05</v>
      </c>
      <c r="AO11" s="49">
        <v>0</v>
      </c>
      <c r="AP11" s="48">
        <f t="shared" si="24"/>
        <v>0</v>
      </c>
      <c r="AQ11" s="49">
        <v>0</v>
      </c>
      <c r="AR11" s="48">
        <f t="shared" si="25"/>
        <v>0</v>
      </c>
      <c r="AS11" s="49">
        <v>0</v>
      </c>
      <c r="AT11" s="48">
        <f t="shared" si="26"/>
        <v>0</v>
      </c>
      <c r="AU11" s="49">
        <v>0</v>
      </c>
      <c r="AV11" s="48">
        <f t="shared" si="27"/>
        <v>0</v>
      </c>
      <c r="AW11" s="49">
        <v>7</v>
      </c>
      <c r="AX11" s="48">
        <f t="shared" si="28"/>
        <v>0.17499999999999999</v>
      </c>
      <c r="AY11" s="49">
        <v>1</v>
      </c>
      <c r="AZ11" s="48">
        <f t="shared" si="29"/>
        <v>2.5000000000000001E-2</v>
      </c>
      <c r="BA11" s="55">
        <v>12</v>
      </c>
      <c r="BB11" s="58">
        <v>28</v>
      </c>
      <c r="BC11" s="32">
        <v>2015</v>
      </c>
      <c r="BD11" s="34">
        <f t="shared" si="30"/>
        <v>40</v>
      </c>
      <c r="BE11" s="49">
        <v>16</v>
      </c>
      <c r="BF11" s="70">
        <f t="shared" si="31"/>
        <v>0.4</v>
      </c>
      <c r="BG11" s="61">
        <v>24</v>
      </c>
      <c r="BH11" s="70">
        <f t="shared" si="32"/>
        <v>0.6</v>
      </c>
      <c r="BI11" s="34">
        <v>5</v>
      </c>
      <c r="BJ11" s="42">
        <f t="shared" si="33"/>
        <v>0.5</v>
      </c>
      <c r="BK11" s="49">
        <v>2</v>
      </c>
      <c r="BL11" s="42">
        <f t="shared" si="34"/>
        <v>1</v>
      </c>
      <c r="BM11" s="49">
        <v>2</v>
      </c>
      <c r="BN11" s="42">
        <f t="shared" si="35"/>
        <v>1</v>
      </c>
      <c r="BO11" s="49">
        <v>6</v>
      </c>
      <c r="BP11" s="42">
        <f t="shared" si="42"/>
        <v>0.375</v>
      </c>
      <c r="BQ11" s="49">
        <v>2</v>
      </c>
      <c r="BR11" s="42">
        <f t="shared" si="36"/>
        <v>1</v>
      </c>
      <c r="BS11" s="49">
        <v>0</v>
      </c>
      <c r="BT11" s="42" t="s">
        <v>262</v>
      </c>
      <c r="BU11" s="49">
        <v>0</v>
      </c>
      <c r="BV11" s="42" t="s">
        <v>262</v>
      </c>
      <c r="BW11" s="49">
        <v>0</v>
      </c>
      <c r="BX11" s="42" t="s">
        <v>262</v>
      </c>
      <c r="BY11" s="49">
        <v>0</v>
      </c>
      <c r="BZ11" s="42" t="s">
        <v>262</v>
      </c>
      <c r="CA11" s="49">
        <v>6</v>
      </c>
      <c r="CB11" s="42">
        <f>(CA11/AW11)</f>
        <v>0.8571428571428571</v>
      </c>
      <c r="CC11" s="49">
        <v>1</v>
      </c>
      <c r="CD11" s="42">
        <f t="shared" si="41"/>
        <v>1</v>
      </c>
      <c r="CE11" s="30">
        <v>190000000</v>
      </c>
      <c r="CF11" s="30">
        <v>220000000</v>
      </c>
      <c r="CG11" s="30">
        <v>235300000</v>
      </c>
      <c r="CH11" s="30">
        <v>273370874.88999999</v>
      </c>
      <c r="CI11" s="30">
        <v>290987851.35000002</v>
      </c>
      <c r="CJ11" s="60">
        <v>290987851.35000002</v>
      </c>
      <c r="CK11" s="43">
        <v>283879769.88</v>
      </c>
      <c r="CL11" s="44">
        <f t="shared" si="2"/>
        <v>0.18272624806901461</v>
      </c>
      <c r="CM11" s="44">
        <f t="shared" si="39"/>
        <v>-7.8680803030486857E-2</v>
      </c>
      <c r="CN11" s="44">
        <f t="shared" si="3"/>
        <v>-8.6311948694343027E-2</v>
      </c>
      <c r="CO11" s="60">
        <v>89270321499</v>
      </c>
      <c r="CP11" s="43">
        <f t="shared" si="4"/>
        <v>456372244.74000001</v>
      </c>
      <c r="CQ11" s="46">
        <v>172492474.86000001</v>
      </c>
      <c r="CR11" s="48">
        <f t="shared" si="40"/>
        <v>0.37796442892417959</v>
      </c>
      <c r="CS11" s="45">
        <f t="shared" si="5"/>
        <v>3.1800016524324939E-3</v>
      </c>
      <c r="CT11" s="43">
        <f t="shared" si="6"/>
        <v>7096994.2469999995</v>
      </c>
      <c r="CU11" s="43">
        <f t="shared" si="7"/>
        <v>52.133633945840373</v>
      </c>
      <c r="CV11" s="46">
        <v>173365500.87</v>
      </c>
      <c r="CW11" s="47">
        <f t="shared" si="8"/>
        <v>0.57457527716080081</v>
      </c>
      <c r="CX11" s="46">
        <v>32980735.890000001</v>
      </c>
      <c r="CY11" s="47">
        <f t="shared" si="9"/>
        <v>0.10930615012714508</v>
      </c>
      <c r="CZ11" s="46">
        <v>80915091.569999993</v>
      </c>
      <c r="DA11" s="47">
        <f t="shared" si="10"/>
        <v>0.26817221957087478</v>
      </c>
      <c r="DB11" s="46">
        <v>12169102.49</v>
      </c>
      <c r="DC11" s="47">
        <f t="shared" si="11"/>
        <v>4.0331354282724434E-2</v>
      </c>
      <c r="DD11" s="46">
        <v>2297659.06</v>
      </c>
      <c r="DE11" s="48">
        <f t="shared" si="12"/>
        <v>7.6149988584549751E-3</v>
      </c>
      <c r="DF11" s="46">
        <v>0</v>
      </c>
      <c r="DG11" s="48">
        <f t="shared" si="13"/>
        <v>0</v>
      </c>
      <c r="DH11" s="46">
        <v>0</v>
      </c>
      <c r="DI11" s="47">
        <f t="shared" si="14"/>
        <v>0</v>
      </c>
      <c r="DJ11" s="46">
        <v>290987851.35000002</v>
      </c>
      <c r="DK11" s="46">
        <v>310705492.88</v>
      </c>
      <c r="DL11" s="46">
        <v>301728089.88</v>
      </c>
      <c r="DM11" s="36">
        <f t="shared" si="15"/>
        <v>6.77610472001582E-2</v>
      </c>
      <c r="DN11" s="48">
        <f t="shared" si="16"/>
        <v>3.6909577084307955E-2</v>
      </c>
      <c r="DO11" s="46">
        <v>73055.02</v>
      </c>
      <c r="DP11" s="46">
        <v>54606.52</v>
      </c>
      <c r="DQ11" s="49">
        <v>60</v>
      </c>
      <c r="DR11" s="49" t="s">
        <v>671</v>
      </c>
      <c r="DS11" s="49" t="s">
        <v>714</v>
      </c>
      <c r="DT11" s="46">
        <v>55061009.039999999</v>
      </c>
      <c r="DU11" s="46">
        <v>60763737.159999996</v>
      </c>
      <c r="DV11" s="46">
        <v>13003689.289999999</v>
      </c>
      <c r="DW11" s="46">
        <v>22569665.710000001</v>
      </c>
      <c r="DX11" s="46">
        <v>12704203.5</v>
      </c>
      <c r="DY11" s="46">
        <v>9855043.3200000003</v>
      </c>
      <c r="DZ11" s="46">
        <v>4709854.29</v>
      </c>
      <c r="EA11" s="46">
        <v>10642012.880000001</v>
      </c>
      <c r="EB11" s="46">
        <v>1527089.61</v>
      </c>
      <c r="EC11" s="46">
        <v>0</v>
      </c>
      <c r="ED11" s="73" t="s">
        <v>577</v>
      </c>
      <c r="EE11" s="58">
        <v>2</v>
      </c>
      <c r="EF11" s="71" t="s">
        <v>607</v>
      </c>
      <c r="EG11" s="58">
        <v>29</v>
      </c>
      <c r="EH11" s="55">
        <v>49</v>
      </c>
      <c r="EI11" s="72">
        <v>42</v>
      </c>
      <c r="EJ11" s="58">
        <v>32</v>
      </c>
      <c r="EK11" s="46">
        <v>240</v>
      </c>
      <c r="EL11" s="46">
        <v>0</v>
      </c>
      <c r="EM11" s="46" t="s">
        <v>622</v>
      </c>
      <c r="EN11" s="97" t="s">
        <v>626</v>
      </c>
      <c r="EO11" s="46">
        <v>0</v>
      </c>
      <c r="EP11" s="103">
        <f t="shared" si="17"/>
        <v>6</v>
      </c>
      <c r="EQ11" s="55">
        <v>284</v>
      </c>
      <c r="ER11" s="55">
        <v>0</v>
      </c>
      <c r="ES11" s="55">
        <v>4</v>
      </c>
      <c r="ET11" s="55" t="s">
        <v>670</v>
      </c>
      <c r="EU11" s="77" t="s">
        <v>758</v>
      </c>
      <c r="EV11" s="55" t="s">
        <v>272</v>
      </c>
      <c r="EW11" s="77" t="s">
        <v>654</v>
      </c>
      <c r="EX11" s="54" t="s">
        <v>679</v>
      </c>
      <c r="EY11" s="55" t="s">
        <v>738</v>
      </c>
      <c r="EZ11" s="55">
        <v>0</v>
      </c>
      <c r="FA11" s="55">
        <v>0</v>
      </c>
      <c r="FB11" s="55">
        <v>0</v>
      </c>
    </row>
    <row r="12" spans="1:158" x14ac:dyDescent="0.25">
      <c r="A12" s="64" t="s">
        <v>294</v>
      </c>
      <c r="B12" s="28" t="s">
        <v>295</v>
      </c>
      <c r="C12" s="29"/>
      <c r="D12" s="31">
        <v>3816865.3685986213</v>
      </c>
      <c r="E12" s="30">
        <v>2774027</v>
      </c>
      <c r="F12" s="30">
        <v>2748091</v>
      </c>
      <c r="G12" s="31">
        <f t="shared" si="18"/>
        <v>115662.58692723095</v>
      </c>
      <c r="H12" s="55" t="s">
        <v>296</v>
      </c>
      <c r="I12" s="55" t="s">
        <v>260</v>
      </c>
      <c r="J12" s="53" t="s">
        <v>297</v>
      </c>
      <c r="K12" s="53" t="s">
        <v>298</v>
      </c>
      <c r="L12" s="49">
        <v>2917</v>
      </c>
      <c r="M12" s="53" t="s">
        <v>299</v>
      </c>
      <c r="N12" s="49">
        <v>6131</v>
      </c>
      <c r="O12" s="54" t="s">
        <v>300</v>
      </c>
      <c r="P12" s="54" t="s">
        <v>301</v>
      </c>
      <c r="Q12" s="72">
        <v>33</v>
      </c>
      <c r="R12" s="100">
        <v>40</v>
      </c>
      <c r="S12" s="55">
        <v>22</v>
      </c>
      <c r="T12" s="47">
        <f t="shared" si="0"/>
        <v>0.66666666666666663</v>
      </c>
      <c r="U12" s="55">
        <v>11</v>
      </c>
      <c r="V12" s="47">
        <f t="shared" si="1"/>
        <v>0.33333333333333331</v>
      </c>
      <c r="W12" s="49">
        <v>9</v>
      </c>
      <c r="X12" s="35" t="s">
        <v>525</v>
      </c>
      <c r="Y12" s="37" t="s">
        <v>527</v>
      </c>
      <c r="Z12" s="47">
        <v>0.48484848484848486</v>
      </c>
      <c r="AA12" s="37" t="s">
        <v>534</v>
      </c>
      <c r="AB12" s="39" t="s">
        <v>535</v>
      </c>
      <c r="AC12" s="57" t="s">
        <v>539</v>
      </c>
      <c r="AD12" s="53" t="s">
        <v>540</v>
      </c>
      <c r="AE12" s="49">
        <v>5</v>
      </c>
      <c r="AF12" s="48">
        <f t="shared" si="19"/>
        <v>0.15151515151515152</v>
      </c>
      <c r="AG12" s="49">
        <v>16</v>
      </c>
      <c r="AH12" s="48">
        <f t="shared" si="20"/>
        <v>0.48484848484848486</v>
      </c>
      <c r="AI12" s="49">
        <v>1</v>
      </c>
      <c r="AJ12" s="48">
        <f t="shared" si="21"/>
        <v>3.0303030303030304E-2</v>
      </c>
      <c r="AK12" s="61">
        <v>2</v>
      </c>
      <c r="AL12" s="48">
        <f t="shared" si="22"/>
        <v>6.0606060606060608E-2</v>
      </c>
      <c r="AM12" s="49">
        <v>2</v>
      </c>
      <c r="AN12" s="48">
        <f t="shared" si="23"/>
        <v>6.0606060606060608E-2</v>
      </c>
      <c r="AO12" s="49">
        <v>1</v>
      </c>
      <c r="AP12" s="48">
        <f t="shared" si="24"/>
        <v>3.0303030303030304E-2</v>
      </c>
      <c r="AQ12" s="49">
        <v>3</v>
      </c>
      <c r="AR12" s="48">
        <f t="shared" si="25"/>
        <v>9.0909090909090912E-2</v>
      </c>
      <c r="AS12" s="49">
        <v>2</v>
      </c>
      <c r="AT12" s="48">
        <f t="shared" si="26"/>
        <v>6.0606060606060608E-2</v>
      </c>
      <c r="AU12" s="49">
        <v>1</v>
      </c>
      <c r="AV12" s="48">
        <f t="shared" si="27"/>
        <v>3.0303030303030304E-2</v>
      </c>
      <c r="AW12" s="49">
        <v>0</v>
      </c>
      <c r="AX12" s="48">
        <f t="shared" si="28"/>
        <v>0</v>
      </c>
      <c r="AY12" s="49">
        <v>0</v>
      </c>
      <c r="AZ12" s="48">
        <f t="shared" si="29"/>
        <v>0</v>
      </c>
      <c r="BA12" s="55">
        <v>6</v>
      </c>
      <c r="BB12" s="58">
        <v>44</v>
      </c>
      <c r="BC12" s="32">
        <v>2016</v>
      </c>
      <c r="BD12" s="34">
        <f t="shared" si="30"/>
        <v>33</v>
      </c>
      <c r="BE12" s="49">
        <v>16</v>
      </c>
      <c r="BF12" s="70">
        <f t="shared" si="31"/>
        <v>0.48484848484848486</v>
      </c>
      <c r="BG12" s="49">
        <v>17</v>
      </c>
      <c r="BH12" s="70">
        <f t="shared" si="32"/>
        <v>0.51515151515151514</v>
      </c>
      <c r="BI12" s="34">
        <v>5</v>
      </c>
      <c r="BJ12" s="42">
        <f t="shared" si="33"/>
        <v>1</v>
      </c>
      <c r="BK12" s="49">
        <v>8</v>
      </c>
      <c r="BL12" s="42">
        <f t="shared" si="34"/>
        <v>0.5</v>
      </c>
      <c r="BM12" s="49">
        <v>1</v>
      </c>
      <c r="BN12" s="42">
        <f t="shared" si="35"/>
        <v>1</v>
      </c>
      <c r="BO12" s="49">
        <v>0</v>
      </c>
      <c r="BP12" s="42">
        <f t="shared" si="42"/>
        <v>0</v>
      </c>
      <c r="BQ12" s="49">
        <v>1</v>
      </c>
      <c r="BR12" s="42">
        <f t="shared" si="36"/>
        <v>0.5</v>
      </c>
      <c r="BS12" s="49">
        <v>0</v>
      </c>
      <c r="BT12" s="42">
        <f t="shared" si="37"/>
        <v>0</v>
      </c>
      <c r="BU12" s="49">
        <v>2</v>
      </c>
      <c r="BV12" s="42">
        <f t="shared" si="43"/>
        <v>0.66666666666666663</v>
      </c>
      <c r="BW12" s="49">
        <v>0</v>
      </c>
      <c r="BX12" s="42">
        <f t="shared" si="38"/>
        <v>0</v>
      </c>
      <c r="BY12" s="49">
        <v>0</v>
      </c>
      <c r="BZ12" s="42">
        <f>(BY12/AU12)</f>
        <v>0</v>
      </c>
      <c r="CA12" s="49">
        <v>0</v>
      </c>
      <c r="CB12" s="42" t="s">
        <v>262</v>
      </c>
      <c r="CC12" s="49">
        <v>0</v>
      </c>
      <c r="CD12" s="42" t="s">
        <v>262</v>
      </c>
      <c r="CE12" s="30">
        <v>245842453</v>
      </c>
      <c r="CF12" s="30">
        <v>255676150</v>
      </c>
      <c r="CG12" s="30">
        <v>255676150</v>
      </c>
      <c r="CH12" s="30">
        <v>325000000</v>
      </c>
      <c r="CI12" s="30">
        <v>350495738</v>
      </c>
      <c r="CJ12" s="60">
        <v>338421000</v>
      </c>
      <c r="CK12" s="43">
        <v>361867494</v>
      </c>
      <c r="CL12" s="44">
        <f t="shared" si="2"/>
        <v>0.1651882160831524</v>
      </c>
      <c r="CM12" s="44">
        <f t="shared" si="39"/>
        <v>-1.2142888970785524E-2</v>
      </c>
      <c r="CN12" s="44">
        <f t="shared" si="3"/>
        <v>1.4531273714110393E-3</v>
      </c>
      <c r="CO12" s="60">
        <v>66850247879</v>
      </c>
      <c r="CP12" s="43">
        <f t="shared" si="4"/>
        <v>501399605</v>
      </c>
      <c r="CQ12" s="60">
        <v>139532111</v>
      </c>
      <c r="CR12" s="48">
        <f t="shared" si="40"/>
        <v>0.27828524316448155</v>
      </c>
      <c r="CS12" s="45">
        <f t="shared" si="5"/>
        <v>5.4131062409070773E-3</v>
      </c>
      <c r="CT12" s="43">
        <f t="shared" si="6"/>
        <v>10965681.636363637</v>
      </c>
      <c r="CU12" s="43">
        <f t="shared" si="7"/>
        <v>94.807508008295613</v>
      </c>
      <c r="CV12" s="46">
        <v>209396629</v>
      </c>
      <c r="CW12" s="47">
        <f t="shared" si="8"/>
        <v>0.64326600229735675</v>
      </c>
      <c r="CX12" s="46">
        <v>6342187</v>
      </c>
      <c r="CY12" s="47">
        <f t="shared" si="9"/>
        <v>1.9483185077025601E-2</v>
      </c>
      <c r="CZ12" s="46">
        <v>88530106</v>
      </c>
      <c r="DA12" s="47">
        <f t="shared" si="10"/>
        <v>0.27196429876424244</v>
      </c>
      <c r="DB12" s="46">
        <v>13823060</v>
      </c>
      <c r="DC12" s="47">
        <f t="shared" si="11"/>
        <v>4.246441114253325E-2</v>
      </c>
      <c r="DD12" s="46">
        <v>7429075</v>
      </c>
      <c r="DE12" s="48">
        <f t="shared" si="12"/>
        <v>2.2822102718841934E-2</v>
      </c>
      <c r="DF12" s="46">
        <v>0</v>
      </c>
      <c r="DG12" s="48">
        <f t="shared" si="13"/>
        <v>0</v>
      </c>
      <c r="DH12" s="46">
        <v>0</v>
      </c>
      <c r="DI12" s="47">
        <f t="shared" si="14"/>
        <v>0</v>
      </c>
      <c r="DJ12" s="46">
        <v>338421000</v>
      </c>
      <c r="DK12" s="46">
        <v>348894066</v>
      </c>
      <c r="DL12" s="46">
        <v>325521057</v>
      </c>
      <c r="DM12" s="48">
        <f t="shared" si="15"/>
        <v>3.0946856134814328E-2</v>
      </c>
      <c r="DN12" s="48">
        <f t="shared" si="16"/>
        <v>-3.8118033455370674E-2</v>
      </c>
      <c r="DO12" s="46">
        <v>97234.878787878784</v>
      </c>
      <c r="DP12" s="46">
        <v>84196.160000000003</v>
      </c>
      <c r="DQ12" s="49">
        <v>40</v>
      </c>
      <c r="DR12" s="49" t="s">
        <v>620</v>
      </c>
      <c r="DS12" s="55" t="s">
        <v>669</v>
      </c>
      <c r="DT12" s="62">
        <v>40821038</v>
      </c>
      <c r="DU12" s="31">
        <v>89439696</v>
      </c>
      <c r="DV12" s="46">
        <v>2438817</v>
      </c>
      <c r="DW12" s="46">
        <v>17373636</v>
      </c>
      <c r="DX12" s="46">
        <v>1728604</v>
      </c>
      <c r="DY12" s="46">
        <v>35977019</v>
      </c>
      <c r="DZ12" s="46">
        <v>17005242</v>
      </c>
      <c r="EA12" s="46">
        <v>0</v>
      </c>
      <c r="EB12" s="46">
        <v>13823060</v>
      </c>
      <c r="EC12" s="46">
        <v>0</v>
      </c>
      <c r="ED12" s="54" t="s">
        <v>578</v>
      </c>
      <c r="EE12" s="58">
        <v>48</v>
      </c>
      <c r="EF12" s="71" t="s">
        <v>607</v>
      </c>
      <c r="EG12" s="58">
        <v>152</v>
      </c>
      <c r="EH12" s="55">
        <v>67</v>
      </c>
      <c r="EI12" s="55">
        <v>25</v>
      </c>
      <c r="EJ12" s="58">
        <v>96</v>
      </c>
      <c r="EK12" s="46">
        <v>537</v>
      </c>
      <c r="EL12" s="46">
        <v>0</v>
      </c>
      <c r="EM12" s="46" t="s">
        <v>622</v>
      </c>
      <c r="EN12" s="97" t="s">
        <v>627</v>
      </c>
      <c r="EO12" s="46">
        <v>0</v>
      </c>
      <c r="EP12" s="103">
        <f t="shared" si="17"/>
        <v>16.272727272727273</v>
      </c>
      <c r="EQ12" s="55">
        <v>305</v>
      </c>
      <c r="ER12" s="55">
        <v>7</v>
      </c>
      <c r="ES12" s="55">
        <v>4</v>
      </c>
      <c r="ET12" s="55" t="s">
        <v>670</v>
      </c>
      <c r="EU12" s="77" t="s">
        <v>758</v>
      </c>
      <c r="EV12" s="55" t="s">
        <v>272</v>
      </c>
      <c r="EW12" s="76" t="s">
        <v>649</v>
      </c>
      <c r="EX12" s="54" t="s">
        <v>662</v>
      </c>
      <c r="EY12" s="55" t="s">
        <v>742</v>
      </c>
      <c r="EZ12" s="55">
        <v>0</v>
      </c>
      <c r="FA12" s="55">
        <v>0</v>
      </c>
      <c r="FB12" s="55">
        <v>0</v>
      </c>
    </row>
    <row r="13" spans="1:158" x14ac:dyDescent="0.25">
      <c r="A13" s="64" t="s">
        <v>302</v>
      </c>
      <c r="B13" s="28" t="s">
        <v>303</v>
      </c>
      <c r="C13" s="29"/>
      <c r="D13" s="31">
        <v>8788140.6222856976</v>
      </c>
      <c r="E13" s="30">
        <v>7733624</v>
      </c>
      <c r="F13" s="30">
        <v>7665253</v>
      </c>
      <c r="G13" s="31">
        <f t="shared" si="18"/>
        <v>133153.64579220754</v>
      </c>
      <c r="H13" s="55" t="s">
        <v>304</v>
      </c>
      <c r="I13" s="55" t="s">
        <v>276</v>
      </c>
      <c r="J13" s="53" t="s">
        <v>305</v>
      </c>
      <c r="K13" s="53" t="s">
        <v>306</v>
      </c>
      <c r="L13" s="49">
        <v>5280</v>
      </c>
      <c r="M13" s="53" t="s">
        <v>307</v>
      </c>
      <c r="N13" s="49">
        <v>2075</v>
      </c>
      <c r="O13" s="54" t="s">
        <v>308</v>
      </c>
      <c r="P13" s="54" t="s">
        <v>309</v>
      </c>
      <c r="Q13" s="72">
        <v>66</v>
      </c>
      <c r="R13" s="100">
        <v>37</v>
      </c>
      <c r="S13" s="55">
        <v>40</v>
      </c>
      <c r="T13" s="47">
        <f t="shared" si="0"/>
        <v>0.60606060606060608</v>
      </c>
      <c r="U13" s="55">
        <v>26</v>
      </c>
      <c r="V13" s="47">
        <f t="shared" si="1"/>
        <v>0.39393939393939392</v>
      </c>
      <c r="W13" s="49">
        <v>10</v>
      </c>
      <c r="X13" s="54" t="s">
        <v>514</v>
      </c>
      <c r="Y13" s="37" t="s">
        <v>530</v>
      </c>
      <c r="Z13" s="47">
        <v>0.30303030303030304</v>
      </c>
      <c r="AA13" s="37" t="s">
        <v>534</v>
      </c>
      <c r="AB13" s="63" t="s">
        <v>541</v>
      </c>
      <c r="AC13" s="63" t="s">
        <v>541</v>
      </c>
      <c r="AD13" s="53" t="s">
        <v>720</v>
      </c>
      <c r="AE13" s="49">
        <v>8</v>
      </c>
      <c r="AF13" s="48">
        <f t="shared" si="19"/>
        <v>0.12121212121212122</v>
      </c>
      <c r="AG13" s="49">
        <v>10</v>
      </c>
      <c r="AH13" s="48">
        <f t="shared" si="20"/>
        <v>0.15151515151515152</v>
      </c>
      <c r="AI13" s="49">
        <v>17</v>
      </c>
      <c r="AJ13" s="48">
        <f t="shared" si="21"/>
        <v>0.25757575757575757</v>
      </c>
      <c r="AK13" s="61">
        <v>3</v>
      </c>
      <c r="AL13" s="48">
        <f t="shared" si="22"/>
        <v>4.5454545454545456E-2</v>
      </c>
      <c r="AM13" s="49">
        <v>20</v>
      </c>
      <c r="AN13" s="48">
        <f t="shared" si="23"/>
        <v>0.30303030303030304</v>
      </c>
      <c r="AO13" s="49">
        <v>3</v>
      </c>
      <c r="AP13" s="48">
        <f t="shared" si="24"/>
        <v>4.5454545454545456E-2</v>
      </c>
      <c r="AQ13" s="49">
        <v>1</v>
      </c>
      <c r="AR13" s="48">
        <f t="shared" si="25"/>
        <v>1.5151515151515152E-2</v>
      </c>
      <c r="AS13" s="49">
        <v>1</v>
      </c>
      <c r="AT13" s="48">
        <f t="shared" si="26"/>
        <v>1.5151515151515152E-2</v>
      </c>
      <c r="AU13" s="49">
        <v>1</v>
      </c>
      <c r="AV13" s="48">
        <f t="shared" si="27"/>
        <v>1.5151515151515152E-2</v>
      </c>
      <c r="AW13" s="49">
        <v>1</v>
      </c>
      <c r="AX13" s="48">
        <f t="shared" si="28"/>
        <v>1.5151515151515152E-2</v>
      </c>
      <c r="AY13" s="49">
        <v>1</v>
      </c>
      <c r="AZ13" s="48">
        <f t="shared" si="29"/>
        <v>1.5151515151515152E-2</v>
      </c>
      <c r="BA13" s="55">
        <v>6</v>
      </c>
      <c r="BB13" s="58">
        <v>29</v>
      </c>
      <c r="BC13" s="32">
        <v>2018</v>
      </c>
      <c r="BD13" s="34">
        <f t="shared" si="30"/>
        <v>66</v>
      </c>
      <c r="BE13" s="49">
        <v>36</v>
      </c>
      <c r="BF13" s="70">
        <f t="shared" si="31"/>
        <v>0.54545454545454541</v>
      </c>
      <c r="BG13" s="49">
        <v>30</v>
      </c>
      <c r="BH13" s="70">
        <f t="shared" si="32"/>
        <v>0.45454545454545453</v>
      </c>
      <c r="BI13" s="34">
        <v>4</v>
      </c>
      <c r="BJ13" s="42">
        <f t="shared" si="33"/>
        <v>0.5</v>
      </c>
      <c r="BK13" s="49">
        <v>3</v>
      </c>
      <c r="BL13" s="42">
        <f t="shared" si="34"/>
        <v>0.3</v>
      </c>
      <c r="BM13" s="49">
        <v>10</v>
      </c>
      <c r="BN13" s="42">
        <f t="shared" si="35"/>
        <v>0.58823529411764708</v>
      </c>
      <c r="BO13" s="49">
        <v>1</v>
      </c>
      <c r="BP13" s="42">
        <f t="shared" si="42"/>
        <v>0.33333333333333331</v>
      </c>
      <c r="BQ13" s="49">
        <v>9</v>
      </c>
      <c r="BR13" s="42">
        <f t="shared" si="36"/>
        <v>0.45</v>
      </c>
      <c r="BS13" s="49">
        <v>2</v>
      </c>
      <c r="BT13" s="42">
        <f t="shared" si="37"/>
        <v>0.66666666666666663</v>
      </c>
      <c r="BU13" s="49">
        <v>0</v>
      </c>
      <c r="BV13" s="42">
        <f t="shared" si="43"/>
        <v>0</v>
      </c>
      <c r="BW13" s="49">
        <v>0</v>
      </c>
      <c r="BX13" s="42">
        <f t="shared" si="38"/>
        <v>0</v>
      </c>
      <c r="BY13" s="49">
        <v>1</v>
      </c>
      <c r="BZ13" s="42">
        <f>(BY13/AU13)</f>
        <v>1</v>
      </c>
      <c r="CA13" s="49">
        <v>0</v>
      </c>
      <c r="CB13" s="42">
        <f>(CA13/AW13)</f>
        <v>0</v>
      </c>
      <c r="CC13" s="49">
        <v>0</v>
      </c>
      <c r="CD13" s="42">
        <f t="shared" si="41"/>
        <v>0</v>
      </c>
      <c r="CE13" s="30">
        <v>1471386210</v>
      </c>
      <c r="CF13" s="30">
        <v>1472274250</v>
      </c>
      <c r="CG13" s="30">
        <v>1528220672</v>
      </c>
      <c r="CH13" s="30">
        <v>1589349499</v>
      </c>
      <c r="CI13" s="30">
        <v>1820457828</v>
      </c>
      <c r="CJ13" s="60">
        <v>1903067108</v>
      </c>
      <c r="CK13" s="43">
        <v>2366054290</v>
      </c>
      <c r="CL13" s="44">
        <f t="shared" si="2"/>
        <v>0.27292089527724006</v>
      </c>
      <c r="CM13" s="44">
        <f t="shared" si="39"/>
        <v>0.32078830463760094</v>
      </c>
      <c r="CN13" s="44">
        <f t="shared" si="3"/>
        <v>0.16441813601663421</v>
      </c>
      <c r="CO13" s="60">
        <v>213264897840</v>
      </c>
      <c r="CP13" s="43">
        <f t="shared" si="4"/>
        <v>3111149065</v>
      </c>
      <c r="CQ13" s="46">
        <v>745094775</v>
      </c>
      <c r="CR13" s="48">
        <f t="shared" si="40"/>
        <v>0.23949182743514735</v>
      </c>
      <c r="CS13" s="45">
        <f t="shared" si="5"/>
        <v>1.1094438484551312E-2</v>
      </c>
      <c r="CT13" s="43">
        <f t="shared" si="6"/>
        <v>35849307.424242422</v>
      </c>
      <c r="CU13" s="43">
        <f t="shared" si="7"/>
        <v>269.23263881326193</v>
      </c>
      <c r="CV13" s="46">
        <v>1560123865</v>
      </c>
      <c r="CW13" s="47">
        <f t="shared" si="8"/>
        <v>0.74052793769669834</v>
      </c>
      <c r="CX13" s="46">
        <v>31288422</v>
      </c>
      <c r="CY13" s="47">
        <f t="shared" si="9"/>
        <v>1.4851353240112129E-2</v>
      </c>
      <c r="CZ13" s="46">
        <v>198759211</v>
      </c>
      <c r="DA13" s="47">
        <f t="shared" si="10"/>
        <v>9.4342988990847171E-2</v>
      </c>
      <c r="DB13" s="46">
        <v>294284259</v>
      </c>
      <c r="DC13" s="47">
        <f t="shared" si="11"/>
        <v>0.13968488035010673</v>
      </c>
      <c r="DD13" s="46">
        <v>22316703</v>
      </c>
      <c r="DE13" s="48">
        <f t="shared" si="12"/>
        <v>1.0592839722235594E-2</v>
      </c>
      <c r="DF13" s="46">
        <v>0</v>
      </c>
      <c r="DG13" s="48">
        <f t="shared" si="13"/>
        <v>0</v>
      </c>
      <c r="DH13" s="46">
        <v>0</v>
      </c>
      <c r="DI13" s="47">
        <f t="shared" si="14"/>
        <v>0</v>
      </c>
      <c r="DJ13" s="46">
        <v>1903067108</v>
      </c>
      <c r="DK13" s="46">
        <v>2110845551</v>
      </c>
      <c r="DL13" s="46">
        <v>2106772460</v>
      </c>
      <c r="DM13" s="48">
        <f t="shared" si="15"/>
        <v>0.10918082821491337</v>
      </c>
      <c r="DN13" s="48">
        <f t="shared" si="16"/>
        <v>0.10704055108917368</v>
      </c>
      <c r="DO13" s="46">
        <v>68892.899999999994</v>
      </c>
      <c r="DP13" s="46">
        <v>51776.28</v>
      </c>
      <c r="DQ13" s="49">
        <v>40</v>
      </c>
      <c r="DR13" s="49" t="s">
        <v>671</v>
      </c>
      <c r="DS13" s="49" t="s">
        <v>714</v>
      </c>
      <c r="DT13" s="46">
        <v>762937624</v>
      </c>
      <c r="DU13" s="46">
        <v>72831716</v>
      </c>
      <c r="DV13" s="46">
        <v>1040</v>
      </c>
      <c r="DW13" s="46">
        <v>49563008</v>
      </c>
      <c r="DX13" s="46">
        <v>1430324</v>
      </c>
      <c r="DY13" s="46">
        <v>14478867</v>
      </c>
      <c r="DZ13" s="46">
        <v>17812689</v>
      </c>
      <c r="EA13" s="46">
        <v>0</v>
      </c>
      <c r="EB13" s="46">
        <v>294284259</v>
      </c>
      <c r="EC13" s="46">
        <v>0</v>
      </c>
      <c r="ED13" s="73" t="s">
        <v>579</v>
      </c>
      <c r="EE13" s="58">
        <v>39</v>
      </c>
      <c r="EF13" s="71" t="s">
        <v>607</v>
      </c>
      <c r="EG13" s="58">
        <v>101</v>
      </c>
      <c r="EH13" s="55">
        <v>61</v>
      </c>
      <c r="EI13" s="72">
        <v>38</v>
      </c>
      <c r="EJ13" s="58">
        <v>62</v>
      </c>
      <c r="EK13" s="46">
        <v>1991</v>
      </c>
      <c r="EL13" s="46">
        <v>0</v>
      </c>
      <c r="EM13" s="46" t="s">
        <v>622</v>
      </c>
      <c r="EN13" s="97" t="s">
        <v>680</v>
      </c>
      <c r="EO13" s="46">
        <v>0</v>
      </c>
      <c r="EP13" s="103">
        <f t="shared" si="17"/>
        <v>30.166666666666668</v>
      </c>
      <c r="EQ13" s="55">
        <v>2410</v>
      </c>
      <c r="ER13" s="55">
        <v>6</v>
      </c>
      <c r="ES13" s="55">
        <v>5</v>
      </c>
      <c r="ET13" s="55" t="s">
        <v>734</v>
      </c>
      <c r="EU13" s="77" t="s">
        <v>681</v>
      </c>
      <c r="EV13" s="54" t="s">
        <v>682</v>
      </c>
      <c r="EW13" s="76" t="s">
        <v>659</v>
      </c>
      <c r="EX13" s="54" t="s">
        <v>759</v>
      </c>
      <c r="EY13" s="55" t="s">
        <v>742</v>
      </c>
      <c r="EZ13" s="55">
        <v>29</v>
      </c>
      <c r="FA13" s="55">
        <v>8</v>
      </c>
      <c r="FB13" s="55">
        <v>0</v>
      </c>
    </row>
    <row r="14" spans="1:158" x14ac:dyDescent="0.25">
      <c r="A14" s="64" t="s">
        <v>310</v>
      </c>
      <c r="B14" s="28" t="s">
        <v>311</v>
      </c>
      <c r="C14" s="29"/>
      <c r="D14" s="31">
        <v>3063662.4558454612</v>
      </c>
      <c r="E14" s="30">
        <v>2173313</v>
      </c>
      <c r="F14" s="30">
        <v>2156567</v>
      </c>
      <c r="G14" s="31">
        <f t="shared" si="18"/>
        <v>122546.49823381845</v>
      </c>
      <c r="H14" s="55" t="s">
        <v>335</v>
      </c>
      <c r="I14" s="55" t="s">
        <v>520</v>
      </c>
      <c r="J14" s="53" t="s">
        <v>312</v>
      </c>
      <c r="K14" s="53" t="s">
        <v>261</v>
      </c>
      <c r="L14" s="49" t="s">
        <v>262</v>
      </c>
      <c r="M14" s="53" t="s">
        <v>261</v>
      </c>
      <c r="N14" s="49" t="s">
        <v>262</v>
      </c>
      <c r="O14" s="54" t="s">
        <v>313</v>
      </c>
      <c r="P14" s="54" t="s">
        <v>314</v>
      </c>
      <c r="Q14" s="72">
        <v>25</v>
      </c>
      <c r="R14" s="100">
        <v>33</v>
      </c>
      <c r="S14" s="55">
        <v>16</v>
      </c>
      <c r="T14" s="47">
        <f t="shared" si="0"/>
        <v>0.64</v>
      </c>
      <c r="U14" s="55">
        <v>9</v>
      </c>
      <c r="V14" s="47">
        <f t="shared" si="1"/>
        <v>0.36</v>
      </c>
      <c r="W14" s="49">
        <v>5</v>
      </c>
      <c r="X14" s="54" t="s">
        <v>515</v>
      </c>
      <c r="Y14" s="37" t="s">
        <v>528</v>
      </c>
      <c r="Z14" s="47">
        <v>0.4</v>
      </c>
      <c r="AA14" s="37" t="s">
        <v>534</v>
      </c>
      <c r="AB14" s="39" t="s">
        <v>535</v>
      </c>
      <c r="AC14" s="57" t="s">
        <v>542</v>
      </c>
      <c r="AD14" s="53" t="s">
        <v>721</v>
      </c>
      <c r="AE14" s="49">
        <v>10</v>
      </c>
      <c r="AF14" s="48">
        <f t="shared" si="19"/>
        <v>0.4</v>
      </c>
      <c r="AG14" s="49">
        <v>9</v>
      </c>
      <c r="AH14" s="48">
        <f t="shared" si="20"/>
        <v>0.36</v>
      </c>
      <c r="AI14" s="49">
        <v>1</v>
      </c>
      <c r="AJ14" s="48">
        <f t="shared" si="21"/>
        <v>0.04</v>
      </c>
      <c r="AK14" s="61">
        <v>0</v>
      </c>
      <c r="AL14" s="48">
        <f t="shared" si="22"/>
        <v>0</v>
      </c>
      <c r="AM14" s="49">
        <v>2</v>
      </c>
      <c r="AN14" s="48">
        <f t="shared" si="23"/>
        <v>0.08</v>
      </c>
      <c r="AO14" s="49">
        <v>0</v>
      </c>
      <c r="AP14" s="48">
        <f t="shared" si="24"/>
        <v>0</v>
      </c>
      <c r="AQ14" s="49">
        <v>0</v>
      </c>
      <c r="AR14" s="48">
        <f t="shared" si="25"/>
        <v>0</v>
      </c>
      <c r="AS14" s="49">
        <v>0</v>
      </c>
      <c r="AT14" s="48">
        <f t="shared" si="26"/>
        <v>0</v>
      </c>
      <c r="AU14" s="49">
        <v>0</v>
      </c>
      <c r="AV14" s="48">
        <f t="shared" si="27"/>
        <v>0</v>
      </c>
      <c r="AW14" s="49">
        <v>3</v>
      </c>
      <c r="AX14" s="48">
        <f t="shared" si="28"/>
        <v>0.12</v>
      </c>
      <c r="AY14" s="49">
        <v>0</v>
      </c>
      <c r="AZ14" s="48">
        <f t="shared" si="29"/>
        <v>0</v>
      </c>
      <c r="BA14" s="55">
        <v>12</v>
      </c>
      <c r="BB14" s="58">
        <v>30</v>
      </c>
      <c r="BC14" s="32">
        <v>2014</v>
      </c>
      <c r="BD14" s="34">
        <f t="shared" si="30"/>
        <v>25</v>
      </c>
      <c r="BE14" s="49">
        <v>11</v>
      </c>
      <c r="BF14" s="70">
        <f t="shared" si="31"/>
        <v>0.44</v>
      </c>
      <c r="BG14" s="49">
        <v>14</v>
      </c>
      <c r="BH14" s="70">
        <f t="shared" si="32"/>
        <v>0.56000000000000005</v>
      </c>
      <c r="BI14" s="34">
        <v>7</v>
      </c>
      <c r="BJ14" s="42">
        <f t="shared" si="33"/>
        <v>0.7</v>
      </c>
      <c r="BK14" s="49">
        <v>4</v>
      </c>
      <c r="BL14" s="42">
        <f t="shared" si="34"/>
        <v>0.44444444444444442</v>
      </c>
      <c r="BM14" s="49">
        <v>1</v>
      </c>
      <c r="BN14" s="42">
        <f t="shared" si="35"/>
        <v>1</v>
      </c>
      <c r="BO14" s="49">
        <v>0</v>
      </c>
      <c r="BP14" s="42" t="s">
        <v>262</v>
      </c>
      <c r="BQ14" s="49">
        <v>1</v>
      </c>
      <c r="BR14" s="42">
        <f t="shared" si="36"/>
        <v>0.5</v>
      </c>
      <c r="BS14" s="49">
        <v>0</v>
      </c>
      <c r="BT14" s="42" t="s">
        <v>262</v>
      </c>
      <c r="BU14" s="49">
        <v>0</v>
      </c>
      <c r="BV14" s="42" t="s">
        <v>262</v>
      </c>
      <c r="BW14" s="49">
        <v>0</v>
      </c>
      <c r="BX14" s="42" t="s">
        <v>262</v>
      </c>
      <c r="BY14" s="49">
        <v>0</v>
      </c>
      <c r="BZ14" s="42" t="s">
        <v>262</v>
      </c>
      <c r="CA14" s="49">
        <v>1</v>
      </c>
      <c r="CB14" s="42">
        <f>(CA14/AW14)</f>
        <v>0.33333333333333331</v>
      </c>
      <c r="CC14" s="49">
        <v>0</v>
      </c>
      <c r="CD14" s="42" t="s">
        <v>262</v>
      </c>
      <c r="CE14" s="60">
        <v>101133000</v>
      </c>
      <c r="CF14" s="60">
        <v>116456000</v>
      </c>
      <c r="CG14" s="60">
        <v>136615000</v>
      </c>
      <c r="CH14" s="60">
        <v>129784000</v>
      </c>
      <c r="CI14" s="60">
        <v>174030000</v>
      </c>
      <c r="CJ14" s="60">
        <v>192731875</v>
      </c>
      <c r="CK14" s="43">
        <v>199806276</v>
      </c>
      <c r="CL14" s="44">
        <f t="shared" si="2"/>
        <v>0.56393834090526529</v>
      </c>
      <c r="CM14" s="44">
        <f t="shared" si="39"/>
        <v>0.36589051389361421</v>
      </c>
      <c r="CN14" s="44">
        <f t="shared" si="3"/>
        <v>-2.9056546938429711E-2</v>
      </c>
      <c r="CO14" s="43">
        <v>47701551405</v>
      </c>
      <c r="CP14" s="43">
        <f t="shared" si="4"/>
        <v>374606776</v>
      </c>
      <c r="CQ14" s="46">
        <v>174800500</v>
      </c>
      <c r="CR14" s="48">
        <f t="shared" si="40"/>
        <v>0.46662396731446204</v>
      </c>
      <c r="CS14" s="45">
        <f t="shared" si="5"/>
        <v>4.1886745842621932E-3</v>
      </c>
      <c r="CT14" s="43">
        <f t="shared" si="6"/>
        <v>7992251.04</v>
      </c>
      <c r="CU14" s="43">
        <f t="shared" si="7"/>
        <v>65.218110310674092</v>
      </c>
      <c r="CV14" s="46">
        <v>99124968.159999996</v>
      </c>
      <c r="CW14" s="47">
        <f t="shared" si="8"/>
        <v>0.48622869801228868</v>
      </c>
      <c r="CX14" s="46">
        <v>8989885.9700000007</v>
      </c>
      <c r="CY14" s="47">
        <f t="shared" si="9"/>
        <v>4.4097270663597872E-2</v>
      </c>
      <c r="CZ14" s="46">
        <v>82621062.230000004</v>
      </c>
      <c r="DA14" s="47">
        <f t="shared" si="10"/>
        <v>0.40527358809983582</v>
      </c>
      <c r="DB14" s="46">
        <v>12450780.68</v>
      </c>
      <c r="DC14" s="47">
        <f t="shared" si="11"/>
        <v>6.1073682964529877E-2</v>
      </c>
      <c r="DD14" s="46">
        <v>778209.77</v>
      </c>
      <c r="DE14" s="36">
        <f t="shared" si="12"/>
        <v>3.8172816624442952E-3</v>
      </c>
      <c r="DF14" s="46">
        <v>0</v>
      </c>
      <c r="DG14" s="36">
        <f t="shared" si="13"/>
        <v>0</v>
      </c>
      <c r="DH14" s="46">
        <v>0</v>
      </c>
      <c r="DI14" s="47">
        <f t="shared" si="14"/>
        <v>0</v>
      </c>
      <c r="DJ14" s="46">
        <v>192731875</v>
      </c>
      <c r="DK14" s="46">
        <v>204220175.78999999</v>
      </c>
      <c r="DL14" s="46">
        <v>203864906.71000001</v>
      </c>
      <c r="DM14" s="36">
        <f t="shared" si="15"/>
        <v>5.960768445800671E-2</v>
      </c>
      <c r="DN14" s="48">
        <f t="shared" si="16"/>
        <v>5.776435117439712E-2</v>
      </c>
      <c r="DO14" s="46">
        <v>91402</v>
      </c>
      <c r="DP14" s="46">
        <v>55946</v>
      </c>
      <c r="DQ14" s="49">
        <v>40</v>
      </c>
      <c r="DR14" s="49" t="s">
        <v>671</v>
      </c>
      <c r="DS14" s="49" t="s">
        <v>669</v>
      </c>
      <c r="DT14" s="46">
        <v>23299422.91</v>
      </c>
      <c r="DU14" s="46">
        <v>7717789.5999999996</v>
      </c>
      <c r="DV14" s="46">
        <v>2992685.94</v>
      </c>
      <c r="DW14" s="46">
        <v>14046545.189999999</v>
      </c>
      <c r="DX14" s="46">
        <v>1207054.57</v>
      </c>
      <c r="DY14" s="46">
        <v>59356338</v>
      </c>
      <c r="DZ14" s="46">
        <v>125578</v>
      </c>
      <c r="EA14" s="46">
        <v>0</v>
      </c>
      <c r="EB14" s="46">
        <v>12450780.58</v>
      </c>
      <c r="EC14" s="46">
        <v>0</v>
      </c>
      <c r="ED14" s="54" t="s">
        <v>580</v>
      </c>
      <c r="EE14" s="58">
        <v>46</v>
      </c>
      <c r="EF14" s="71" t="s">
        <v>605</v>
      </c>
      <c r="EG14" s="58">
        <v>39</v>
      </c>
      <c r="EH14" s="55">
        <v>74</v>
      </c>
      <c r="EI14" s="55">
        <v>25</v>
      </c>
      <c r="EJ14" s="58">
        <v>88</v>
      </c>
      <c r="EK14" s="46">
        <v>92</v>
      </c>
      <c r="EL14" s="46">
        <v>0</v>
      </c>
      <c r="EM14" s="46" t="s">
        <v>622</v>
      </c>
      <c r="EN14" s="97" t="s">
        <v>628</v>
      </c>
      <c r="EO14" s="46">
        <v>0</v>
      </c>
      <c r="EP14" s="103">
        <f t="shared" si="17"/>
        <v>3.68</v>
      </c>
      <c r="EQ14" s="55">
        <v>304</v>
      </c>
      <c r="ER14" s="55">
        <v>8</v>
      </c>
      <c r="ES14" s="55">
        <v>5</v>
      </c>
      <c r="ET14" s="55" t="s">
        <v>670</v>
      </c>
      <c r="EU14" s="77" t="s">
        <v>758</v>
      </c>
      <c r="EV14" s="55" t="s">
        <v>272</v>
      </c>
      <c r="EW14" s="76" t="s">
        <v>650</v>
      </c>
      <c r="EX14" s="54" t="s">
        <v>663</v>
      </c>
      <c r="EY14" s="55" t="s">
        <v>742</v>
      </c>
      <c r="EZ14" s="55">
        <v>1</v>
      </c>
      <c r="FA14" s="55">
        <v>0</v>
      </c>
      <c r="FB14" s="55">
        <v>0</v>
      </c>
    </row>
    <row r="15" spans="1:158" x14ac:dyDescent="0.25">
      <c r="A15" s="64" t="s">
        <v>315</v>
      </c>
      <c r="B15" s="28" t="s">
        <v>316</v>
      </c>
      <c r="C15" s="29"/>
      <c r="D15" s="31">
        <v>759686.49390968261</v>
      </c>
      <c r="E15" s="30">
        <v>537674</v>
      </c>
      <c r="F15" s="30">
        <v>532294</v>
      </c>
      <c r="G15" s="31">
        <f t="shared" si="18"/>
        <v>30387.459756387303</v>
      </c>
      <c r="H15" s="55" t="s">
        <v>259</v>
      </c>
      <c r="I15" s="55" t="s">
        <v>276</v>
      </c>
      <c r="J15" s="53" t="s">
        <v>317</v>
      </c>
      <c r="K15" s="53" t="s">
        <v>318</v>
      </c>
      <c r="L15" s="49">
        <v>4774</v>
      </c>
      <c r="M15" s="53" t="s">
        <v>319</v>
      </c>
      <c r="N15" s="49">
        <v>3877</v>
      </c>
      <c r="O15" s="54" t="s">
        <v>320</v>
      </c>
      <c r="P15" s="54" t="s">
        <v>321</v>
      </c>
      <c r="Q15" s="72">
        <v>25</v>
      </c>
      <c r="R15" s="100">
        <v>22</v>
      </c>
      <c r="S15" s="55">
        <v>16</v>
      </c>
      <c r="T15" s="47">
        <f t="shared" si="0"/>
        <v>0.64</v>
      </c>
      <c r="U15" s="55">
        <v>9</v>
      </c>
      <c r="V15" s="47">
        <f t="shared" si="1"/>
        <v>0.36</v>
      </c>
      <c r="W15" s="49">
        <v>6</v>
      </c>
      <c r="X15" s="35" t="s">
        <v>525</v>
      </c>
      <c r="Y15" s="37" t="s">
        <v>527</v>
      </c>
      <c r="Z15" s="47">
        <v>0.36</v>
      </c>
      <c r="AA15" s="37" t="s">
        <v>534</v>
      </c>
      <c r="AB15" s="39" t="s">
        <v>535</v>
      </c>
      <c r="AC15" s="57" t="s">
        <v>543</v>
      </c>
      <c r="AD15" s="53" t="s">
        <v>636</v>
      </c>
      <c r="AE15" s="49">
        <v>8</v>
      </c>
      <c r="AF15" s="48">
        <f t="shared" si="19"/>
        <v>0.32</v>
      </c>
      <c r="AG15" s="49">
        <v>9</v>
      </c>
      <c r="AH15" s="48">
        <f t="shared" si="20"/>
        <v>0.36</v>
      </c>
      <c r="AI15" s="49">
        <v>0</v>
      </c>
      <c r="AJ15" s="48">
        <f t="shared" si="21"/>
        <v>0</v>
      </c>
      <c r="AK15" s="61">
        <v>2</v>
      </c>
      <c r="AL15" s="48">
        <f t="shared" si="22"/>
        <v>0.08</v>
      </c>
      <c r="AM15" s="49">
        <v>0</v>
      </c>
      <c r="AN15" s="48">
        <f t="shared" si="23"/>
        <v>0</v>
      </c>
      <c r="AO15" s="49">
        <v>1</v>
      </c>
      <c r="AP15" s="48">
        <f t="shared" si="24"/>
        <v>0.04</v>
      </c>
      <c r="AQ15" s="49">
        <v>1</v>
      </c>
      <c r="AR15" s="48">
        <f t="shared" si="25"/>
        <v>0.04</v>
      </c>
      <c r="AS15" s="49">
        <v>1</v>
      </c>
      <c r="AT15" s="48">
        <f t="shared" si="26"/>
        <v>0.04</v>
      </c>
      <c r="AU15" s="49">
        <v>0</v>
      </c>
      <c r="AV15" s="48">
        <f t="shared" si="27"/>
        <v>0</v>
      </c>
      <c r="AW15" s="49">
        <v>0</v>
      </c>
      <c r="AX15" s="48">
        <f t="shared" si="28"/>
        <v>0</v>
      </c>
      <c r="AY15" s="49">
        <v>3</v>
      </c>
      <c r="AZ15" s="48">
        <f t="shared" si="29"/>
        <v>0.12</v>
      </c>
      <c r="BA15" s="55">
        <v>6</v>
      </c>
      <c r="BB15" s="58">
        <v>23</v>
      </c>
      <c r="BC15" s="32">
        <v>2015</v>
      </c>
      <c r="BD15" s="34">
        <f t="shared" si="30"/>
        <v>25</v>
      </c>
      <c r="BE15" s="49">
        <v>16</v>
      </c>
      <c r="BF15" s="70">
        <f t="shared" si="31"/>
        <v>0.64</v>
      </c>
      <c r="BG15" s="49">
        <v>9</v>
      </c>
      <c r="BH15" s="70">
        <f t="shared" si="32"/>
        <v>0.36</v>
      </c>
      <c r="BI15" s="34">
        <v>2</v>
      </c>
      <c r="BJ15" s="42">
        <f t="shared" si="33"/>
        <v>0.25</v>
      </c>
      <c r="BK15" s="49">
        <v>5</v>
      </c>
      <c r="BL15" s="42">
        <f t="shared" si="34"/>
        <v>0.55555555555555558</v>
      </c>
      <c r="BM15" s="49">
        <v>0</v>
      </c>
      <c r="BN15" s="42" t="s">
        <v>262</v>
      </c>
      <c r="BO15" s="49">
        <v>1</v>
      </c>
      <c r="BP15" s="42">
        <f t="shared" si="42"/>
        <v>0.5</v>
      </c>
      <c r="BQ15" s="49">
        <v>0</v>
      </c>
      <c r="BR15" s="42" t="s">
        <v>262</v>
      </c>
      <c r="BS15" s="49">
        <v>1</v>
      </c>
      <c r="BT15" s="42">
        <f t="shared" si="37"/>
        <v>1</v>
      </c>
      <c r="BU15" s="49">
        <v>0</v>
      </c>
      <c r="BV15" s="42">
        <f t="shared" si="43"/>
        <v>0</v>
      </c>
      <c r="BW15" s="49">
        <v>0</v>
      </c>
      <c r="BX15" s="42">
        <f t="shared" si="38"/>
        <v>0</v>
      </c>
      <c r="BY15" s="49">
        <v>0</v>
      </c>
      <c r="BZ15" s="42" t="s">
        <v>262</v>
      </c>
      <c r="CA15" s="49">
        <v>0</v>
      </c>
      <c r="CB15" s="42" t="s">
        <v>262</v>
      </c>
      <c r="CC15" s="49">
        <v>0</v>
      </c>
      <c r="CD15" s="42">
        <f t="shared" si="41"/>
        <v>0</v>
      </c>
      <c r="CE15" s="60">
        <v>84815390.400000006</v>
      </c>
      <c r="CF15" s="60">
        <v>88208007</v>
      </c>
      <c r="CG15" s="60">
        <v>88208007</v>
      </c>
      <c r="CH15" s="60">
        <v>88208007</v>
      </c>
      <c r="CI15" s="60">
        <v>102208007</v>
      </c>
      <c r="CJ15" s="60">
        <v>93280000</v>
      </c>
      <c r="CK15" s="43">
        <v>95000000</v>
      </c>
      <c r="CL15" s="44">
        <f t="shared" si="2"/>
        <v>-0.11334976924973177</v>
      </c>
      <c r="CM15" s="44">
        <f t="shared" si="39"/>
        <v>-4.4471787752412763E-2</v>
      </c>
      <c r="CN15" s="44">
        <f t="shared" si="3"/>
        <v>-4.616462183280514E-2</v>
      </c>
      <c r="CO15" s="60">
        <v>16730371000</v>
      </c>
      <c r="CP15" s="43">
        <f t="shared" si="4"/>
        <v>130000000</v>
      </c>
      <c r="CQ15" s="46">
        <v>35000000</v>
      </c>
      <c r="CR15" s="48">
        <f t="shared" si="40"/>
        <v>0.26923076923076922</v>
      </c>
      <c r="CS15" s="45">
        <f t="shared" si="5"/>
        <v>5.6782960760403938E-3</v>
      </c>
      <c r="CT15" s="43">
        <f t="shared" si="6"/>
        <v>3800000</v>
      </c>
      <c r="CU15" s="43">
        <f t="shared" si="7"/>
        <v>125.05158478083241</v>
      </c>
      <c r="CV15" s="46">
        <v>65001181.420000002</v>
      </c>
      <c r="CW15" s="47">
        <f t="shared" si="8"/>
        <v>0.65197856583071212</v>
      </c>
      <c r="CX15" s="46">
        <v>6703737.0999999996</v>
      </c>
      <c r="CY15" s="47">
        <f t="shared" si="9"/>
        <v>6.7240207095979526E-2</v>
      </c>
      <c r="CZ15" s="46">
        <v>14339189.619999999</v>
      </c>
      <c r="DA15" s="47">
        <f t="shared" si="10"/>
        <v>0.1438257594614383</v>
      </c>
      <c r="DB15" s="46">
        <v>12832928.369999999</v>
      </c>
      <c r="DC15" s="47">
        <f t="shared" si="11"/>
        <v>0.1287175717625727</v>
      </c>
      <c r="DD15" s="46">
        <v>821304.55</v>
      </c>
      <c r="DE15" s="36">
        <f t="shared" si="12"/>
        <v>8.2378958492972942E-3</v>
      </c>
      <c r="DF15" s="46">
        <v>0</v>
      </c>
      <c r="DG15" s="36">
        <f t="shared" si="13"/>
        <v>0</v>
      </c>
      <c r="DH15" s="46">
        <v>0</v>
      </c>
      <c r="DI15" s="47">
        <f t="shared" si="14"/>
        <v>0</v>
      </c>
      <c r="DJ15" s="46">
        <v>93280000</v>
      </c>
      <c r="DK15" s="46">
        <v>99338065.650000006</v>
      </c>
      <c r="DL15" s="46">
        <v>99698341.060000002</v>
      </c>
      <c r="DM15" s="36">
        <f t="shared" si="15"/>
        <v>6.4944957654373997E-2</v>
      </c>
      <c r="DN15" s="48">
        <f t="shared" si="16"/>
        <v>6.8807258361921128E-2</v>
      </c>
      <c r="DO15" s="46" t="s">
        <v>272</v>
      </c>
      <c r="DP15" s="46" t="s">
        <v>272</v>
      </c>
      <c r="DQ15" s="49">
        <v>45</v>
      </c>
      <c r="DR15" s="49" t="s">
        <v>671</v>
      </c>
      <c r="DS15" s="49" t="s">
        <v>714</v>
      </c>
      <c r="DT15" s="46">
        <v>1155558.81</v>
      </c>
      <c r="DU15" s="46">
        <v>15940697.99</v>
      </c>
      <c r="DV15" s="46">
        <v>3510682.19</v>
      </c>
      <c r="DW15" s="46">
        <v>3661262.2</v>
      </c>
      <c r="DX15" s="46">
        <v>687879.26</v>
      </c>
      <c r="DY15" s="46">
        <v>1258108.1499999999</v>
      </c>
      <c r="DZ15" s="46">
        <v>1317414</v>
      </c>
      <c r="EA15" s="46">
        <v>0</v>
      </c>
      <c r="EB15" s="46">
        <v>0</v>
      </c>
      <c r="EC15" s="46">
        <v>4460905.2</v>
      </c>
      <c r="ED15" s="54" t="s">
        <v>581</v>
      </c>
      <c r="EE15" s="58">
        <v>29</v>
      </c>
      <c r="EF15" s="53" t="s">
        <v>605</v>
      </c>
      <c r="EG15" s="58">
        <v>73</v>
      </c>
      <c r="EH15" s="55">
        <v>49</v>
      </c>
      <c r="EI15" s="72">
        <v>23</v>
      </c>
      <c r="EJ15" s="58">
        <v>56</v>
      </c>
      <c r="EK15" s="46">
        <v>90</v>
      </c>
      <c r="EL15" s="46">
        <v>0</v>
      </c>
      <c r="EM15" s="46" t="s">
        <v>624</v>
      </c>
      <c r="EN15" s="46" t="s">
        <v>272</v>
      </c>
      <c r="EO15" s="46">
        <v>0</v>
      </c>
      <c r="EP15" s="103">
        <f t="shared" si="17"/>
        <v>3.6</v>
      </c>
      <c r="EQ15" s="55">
        <v>160</v>
      </c>
      <c r="ER15" s="55">
        <v>0</v>
      </c>
      <c r="ES15" s="55">
        <v>3</v>
      </c>
      <c r="ET15" s="55" t="s">
        <v>670</v>
      </c>
      <c r="EU15" s="77" t="s">
        <v>758</v>
      </c>
      <c r="EV15" s="55" t="s">
        <v>272</v>
      </c>
      <c r="EW15" s="77" t="s">
        <v>760</v>
      </c>
      <c r="EX15" s="55" t="s">
        <v>272</v>
      </c>
      <c r="EY15" s="55" t="s">
        <v>738</v>
      </c>
      <c r="EZ15" s="55">
        <v>0</v>
      </c>
      <c r="FA15" s="55">
        <v>0</v>
      </c>
      <c r="FB15" s="55">
        <v>0</v>
      </c>
    </row>
    <row r="16" spans="1:158" x14ac:dyDescent="0.25">
      <c r="A16" s="64">
        <v>10</v>
      </c>
      <c r="B16" s="28" t="s">
        <v>322</v>
      </c>
      <c r="C16" s="29"/>
      <c r="D16" s="31">
        <v>1815966</v>
      </c>
      <c r="E16" s="30">
        <v>1304237</v>
      </c>
      <c r="F16" s="30">
        <v>1284250</v>
      </c>
      <c r="G16" s="31">
        <f t="shared" si="18"/>
        <v>72638.64</v>
      </c>
      <c r="H16" s="55" t="s">
        <v>323</v>
      </c>
      <c r="I16" s="55" t="s">
        <v>260</v>
      </c>
      <c r="J16" s="53" t="s">
        <v>324</v>
      </c>
      <c r="K16" s="53" t="s">
        <v>325</v>
      </c>
      <c r="L16" s="49">
        <v>5871</v>
      </c>
      <c r="M16" s="53" t="s">
        <v>326</v>
      </c>
      <c r="N16" s="49">
        <v>2373</v>
      </c>
      <c r="O16" s="54" t="s">
        <v>327</v>
      </c>
      <c r="P16" s="54" t="s">
        <v>328</v>
      </c>
      <c r="Q16" s="72">
        <v>25</v>
      </c>
      <c r="R16" s="100">
        <v>66</v>
      </c>
      <c r="S16" s="55">
        <v>15</v>
      </c>
      <c r="T16" s="47">
        <f t="shared" si="0"/>
        <v>0.6</v>
      </c>
      <c r="U16" s="55">
        <v>10</v>
      </c>
      <c r="V16" s="47">
        <f t="shared" si="1"/>
        <v>0.4</v>
      </c>
      <c r="W16" s="49">
        <v>6</v>
      </c>
      <c r="X16" s="35" t="s">
        <v>525</v>
      </c>
      <c r="Y16" s="37" t="s">
        <v>528</v>
      </c>
      <c r="Z16" s="47">
        <v>0.48</v>
      </c>
      <c r="AA16" s="37" t="s">
        <v>534</v>
      </c>
      <c r="AB16" s="39" t="s">
        <v>535</v>
      </c>
      <c r="AC16" s="57">
        <v>182</v>
      </c>
      <c r="AD16" s="53" t="s">
        <v>637</v>
      </c>
      <c r="AE16" s="49">
        <v>12</v>
      </c>
      <c r="AF16" s="48">
        <f t="shared" si="19"/>
        <v>0.48</v>
      </c>
      <c r="AG16" s="49">
        <v>8</v>
      </c>
      <c r="AH16" s="48">
        <f t="shared" si="20"/>
        <v>0.32</v>
      </c>
      <c r="AI16" s="49">
        <v>2</v>
      </c>
      <c r="AJ16" s="48">
        <f t="shared" si="21"/>
        <v>0.08</v>
      </c>
      <c r="AK16" s="61">
        <v>1</v>
      </c>
      <c r="AL16" s="48">
        <f t="shared" si="22"/>
        <v>0.04</v>
      </c>
      <c r="AM16" s="49">
        <v>0</v>
      </c>
      <c r="AN16" s="48">
        <f t="shared" si="23"/>
        <v>0</v>
      </c>
      <c r="AO16" s="49">
        <v>0</v>
      </c>
      <c r="AP16" s="48">
        <f t="shared" si="24"/>
        <v>0</v>
      </c>
      <c r="AQ16" s="49">
        <v>1</v>
      </c>
      <c r="AR16" s="48">
        <f t="shared" si="25"/>
        <v>0.04</v>
      </c>
      <c r="AS16" s="49">
        <v>1</v>
      </c>
      <c r="AT16" s="48">
        <f t="shared" si="26"/>
        <v>0.04</v>
      </c>
      <c r="AU16" s="49">
        <v>0</v>
      </c>
      <c r="AV16" s="48">
        <f t="shared" si="27"/>
        <v>0</v>
      </c>
      <c r="AW16" s="49">
        <v>0</v>
      </c>
      <c r="AX16" s="48">
        <f t="shared" si="28"/>
        <v>0</v>
      </c>
      <c r="AY16" s="49">
        <v>0</v>
      </c>
      <c r="AZ16" s="48">
        <f t="shared" si="29"/>
        <v>0</v>
      </c>
      <c r="BA16" s="55">
        <v>12</v>
      </c>
      <c r="BB16" s="58">
        <v>70</v>
      </c>
      <c r="BC16" s="32">
        <v>2016</v>
      </c>
      <c r="BD16" s="34">
        <f t="shared" si="30"/>
        <v>25</v>
      </c>
      <c r="BE16" s="49">
        <v>14</v>
      </c>
      <c r="BF16" s="70">
        <f t="shared" si="31"/>
        <v>0.56000000000000005</v>
      </c>
      <c r="BG16" s="49">
        <v>11</v>
      </c>
      <c r="BH16" s="70">
        <f t="shared" si="32"/>
        <v>0.44</v>
      </c>
      <c r="BI16" s="34">
        <v>4</v>
      </c>
      <c r="BJ16" s="42">
        <f t="shared" si="33"/>
        <v>0.33333333333333331</v>
      </c>
      <c r="BK16" s="49">
        <v>4</v>
      </c>
      <c r="BL16" s="42">
        <f t="shared" si="34"/>
        <v>0.5</v>
      </c>
      <c r="BM16" s="49">
        <v>2</v>
      </c>
      <c r="BN16" s="42">
        <f t="shared" si="35"/>
        <v>1</v>
      </c>
      <c r="BO16" s="49">
        <v>0</v>
      </c>
      <c r="BP16" s="42">
        <f t="shared" si="42"/>
        <v>0</v>
      </c>
      <c r="BQ16" s="49">
        <v>0</v>
      </c>
      <c r="BR16" s="42" t="s">
        <v>262</v>
      </c>
      <c r="BS16" s="49">
        <v>0</v>
      </c>
      <c r="BT16" s="42" t="s">
        <v>262</v>
      </c>
      <c r="BU16" s="49">
        <v>1</v>
      </c>
      <c r="BV16" s="42">
        <f t="shared" si="43"/>
        <v>1</v>
      </c>
      <c r="BW16" s="49">
        <v>0</v>
      </c>
      <c r="BX16" s="42">
        <f t="shared" si="38"/>
        <v>0</v>
      </c>
      <c r="BY16" s="49">
        <v>0</v>
      </c>
      <c r="BZ16" s="42" t="s">
        <v>262</v>
      </c>
      <c r="CA16" s="49">
        <v>0</v>
      </c>
      <c r="CB16" s="42" t="s">
        <v>262</v>
      </c>
      <c r="CC16" s="49">
        <v>0</v>
      </c>
      <c r="CD16" s="42" t="s">
        <v>262</v>
      </c>
      <c r="CE16" s="60">
        <v>156888086</v>
      </c>
      <c r="CF16" s="60">
        <v>164895159</v>
      </c>
      <c r="CG16" s="60">
        <v>157604925</v>
      </c>
      <c r="CH16" s="60">
        <v>165485177</v>
      </c>
      <c r="CI16" s="60">
        <v>176390000</v>
      </c>
      <c r="CJ16" s="60">
        <v>232604500</v>
      </c>
      <c r="CK16" s="43">
        <v>191441070</v>
      </c>
      <c r="CL16" s="44">
        <f t="shared" si="2"/>
        <v>-3.4063582988786756E-2</v>
      </c>
      <c r="CM16" s="44">
        <f t="shared" si="39"/>
        <v>2.6369960443110428E-2</v>
      </c>
      <c r="CN16" s="44">
        <f t="shared" si="3"/>
        <v>-0.22917576733631018</v>
      </c>
      <c r="CO16" s="60">
        <v>31648675561</v>
      </c>
      <c r="CP16" s="43">
        <f t="shared" si="4"/>
        <v>236003270</v>
      </c>
      <c r="CQ16" s="46">
        <v>44562200</v>
      </c>
      <c r="CR16" s="48">
        <f t="shared" si="40"/>
        <v>0.18882026507514069</v>
      </c>
      <c r="CS16" s="45">
        <f t="shared" si="5"/>
        <v>6.0489441218800578E-3</v>
      </c>
      <c r="CT16" s="43">
        <f t="shared" si="6"/>
        <v>7657642.7999999998</v>
      </c>
      <c r="CU16" s="43">
        <f t="shared" si="7"/>
        <v>105.42106515210087</v>
      </c>
      <c r="CV16" s="46">
        <v>104457402</v>
      </c>
      <c r="CW16" s="47">
        <f>(CV16/DL16)</f>
        <v>0.41604924839208363</v>
      </c>
      <c r="CX16" s="46">
        <v>9924313</v>
      </c>
      <c r="CY16" s="47">
        <f>(CX16/DL16)</f>
        <v>3.9528103182747971E-2</v>
      </c>
      <c r="CZ16" s="46">
        <v>131576146</v>
      </c>
      <c r="DA16" s="47">
        <f>(CZ16/DL16)</f>
        <v>0.52406201572605704</v>
      </c>
      <c r="DB16" s="46">
        <v>0</v>
      </c>
      <c r="DC16" s="47">
        <f t="shared" si="11"/>
        <v>0</v>
      </c>
      <c r="DD16" s="46">
        <v>5111941</v>
      </c>
      <c r="DE16" s="48">
        <f t="shared" si="12"/>
        <v>2.036063668206755E-2</v>
      </c>
      <c r="DF16" s="46">
        <v>0</v>
      </c>
      <c r="DG16" s="48">
        <f>(DF16/DL16)</f>
        <v>0</v>
      </c>
      <c r="DH16" s="46">
        <v>0</v>
      </c>
      <c r="DI16" s="47">
        <f t="shared" si="14"/>
        <v>0</v>
      </c>
      <c r="DJ16" s="46">
        <v>232604500</v>
      </c>
      <c r="DK16" s="46">
        <v>266089706</v>
      </c>
      <c r="DL16" s="46">
        <v>251069801</v>
      </c>
      <c r="DM16" s="48">
        <f>(DK16-CJ16)/CJ16</f>
        <v>0.1439576878349301</v>
      </c>
      <c r="DN16" s="48">
        <f t="shared" ref="DN16:DN21" si="44">(DL16-CJ16)/CJ16</f>
        <v>7.93849689064485E-2</v>
      </c>
      <c r="DO16" s="46">
        <v>78830.559999999998</v>
      </c>
      <c r="DP16" s="46">
        <v>66237.02</v>
      </c>
      <c r="DQ16" s="49" t="s">
        <v>730</v>
      </c>
      <c r="DR16" s="55" t="s">
        <v>730</v>
      </c>
      <c r="DS16" s="55" t="s">
        <v>730</v>
      </c>
      <c r="DT16" s="46">
        <v>0</v>
      </c>
      <c r="DU16" s="46">
        <v>25603212</v>
      </c>
      <c r="DV16" s="46">
        <v>619835</v>
      </c>
      <c r="DW16" s="46">
        <v>14094790</v>
      </c>
      <c r="DX16" s="46">
        <v>3530350</v>
      </c>
      <c r="DY16" s="46">
        <v>7526936</v>
      </c>
      <c r="DZ16" s="46">
        <v>65345</v>
      </c>
      <c r="EA16" s="46">
        <v>0</v>
      </c>
      <c r="EB16" s="46">
        <v>0</v>
      </c>
      <c r="EC16" s="46">
        <v>0</v>
      </c>
      <c r="ED16" s="73" t="s">
        <v>582</v>
      </c>
      <c r="EE16" s="58">
        <v>76</v>
      </c>
      <c r="EF16" s="71" t="s">
        <v>733</v>
      </c>
      <c r="EG16" s="58">
        <v>51</v>
      </c>
      <c r="EH16" s="55" t="s">
        <v>730</v>
      </c>
      <c r="EI16" s="55">
        <v>32</v>
      </c>
      <c r="EJ16" s="58">
        <v>118</v>
      </c>
      <c r="EK16" s="55" t="s">
        <v>730</v>
      </c>
      <c r="EL16" s="55" t="s">
        <v>730</v>
      </c>
      <c r="EM16" s="55" t="s">
        <v>622</v>
      </c>
      <c r="EN16" s="54" t="s">
        <v>683</v>
      </c>
      <c r="EO16" s="55" t="s">
        <v>730</v>
      </c>
      <c r="EP16" s="103" t="s">
        <v>272</v>
      </c>
      <c r="EQ16" s="55" t="s">
        <v>730</v>
      </c>
      <c r="ER16" s="55" t="s">
        <v>730</v>
      </c>
      <c r="ES16" s="55" t="s">
        <v>730</v>
      </c>
      <c r="ET16" s="55" t="s">
        <v>730</v>
      </c>
      <c r="EU16" s="77" t="s">
        <v>758</v>
      </c>
      <c r="EV16" s="55" t="s">
        <v>272</v>
      </c>
      <c r="EW16" s="76" t="s">
        <v>684</v>
      </c>
      <c r="EX16" s="54" t="s">
        <v>685</v>
      </c>
      <c r="EY16" s="55" t="s">
        <v>730</v>
      </c>
      <c r="EZ16" s="55" t="s">
        <v>730</v>
      </c>
      <c r="FA16" s="55" t="s">
        <v>730</v>
      </c>
      <c r="FB16" s="55" t="s">
        <v>730</v>
      </c>
    </row>
    <row r="17" spans="1:158" x14ac:dyDescent="0.25">
      <c r="A17" s="65">
        <v>11</v>
      </c>
      <c r="B17" s="28" t="s">
        <v>329</v>
      </c>
      <c r="C17" s="29"/>
      <c r="D17" s="31">
        <v>5952086.5087825246</v>
      </c>
      <c r="E17" s="30">
        <v>4426829</v>
      </c>
      <c r="F17" s="30">
        <v>4375216</v>
      </c>
      <c r="G17" s="31">
        <f t="shared" si="18"/>
        <v>165335.73635507014</v>
      </c>
      <c r="H17" s="55" t="s">
        <v>259</v>
      </c>
      <c r="I17" s="55" t="s">
        <v>276</v>
      </c>
      <c r="J17" s="53" t="s">
        <v>330</v>
      </c>
      <c r="K17" s="53" t="s">
        <v>331</v>
      </c>
      <c r="L17" s="49">
        <v>7209</v>
      </c>
      <c r="M17" s="53" t="s">
        <v>261</v>
      </c>
      <c r="N17" s="49">
        <v>12972</v>
      </c>
      <c r="O17" s="54" t="s">
        <v>332</v>
      </c>
      <c r="P17" s="54" t="s">
        <v>333</v>
      </c>
      <c r="Q17" s="72">
        <v>36</v>
      </c>
      <c r="R17" s="100">
        <v>42</v>
      </c>
      <c r="S17" s="55">
        <v>22</v>
      </c>
      <c r="T17" s="47">
        <f t="shared" si="0"/>
        <v>0.61111111111111116</v>
      </c>
      <c r="U17" s="55">
        <v>14</v>
      </c>
      <c r="V17" s="47">
        <f t="shared" si="1"/>
        <v>0.3888888888888889</v>
      </c>
      <c r="W17" s="49">
        <v>6</v>
      </c>
      <c r="X17" s="35" t="s">
        <v>525</v>
      </c>
      <c r="Y17" s="37" t="s">
        <v>527</v>
      </c>
      <c r="Z17" s="47">
        <v>0.52777777777777779</v>
      </c>
      <c r="AA17" s="37" t="s">
        <v>537</v>
      </c>
      <c r="AB17" s="59">
        <v>0.7</v>
      </c>
      <c r="AC17" s="66">
        <v>145</v>
      </c>
      <c r="AD17" s="53" t="s">
        <v>638</v>
      </c>
      <c r="AE17" s="49">
        <v>7</v>
      </c>
      <c r="AF17" s="48">
        <f t="shared" si="19"/>
        <v>0.19444444444444445</v>
      </c>
      <c r="AG17" s="49">
        <v>19</v>
      </c>
      <c r="AH17" s="48">
        <f t="shared" si="20"/>
        <v>0.52777777777777779</v>
      </c>
      <c r="AI17" s="49">
        <v>3</v>
      </c>
      <c r="AJ17" s="48">
        <f t="shared" si="21"/>
        <v>8.3333333333333329E-2</v>
      </c>
      <c r="AK17" s="61">
        <v>3</v>
      </c>
      <c r="AL17" s="48">
        <f t="shared" si="22"/>
        <v>8.3333333333333329E-2</v>
      </c>
      <c r="AM17" s="49">
        <v>0</v>
      </c>
      <c r="AN17" s="48">
        <f t="shared" si="23"/>
        <v>0</v>
      </c>
      <c r="AO17" s="49">
        <v>1</v>
      </c>
      <c r="AP17" s="48">
        <f t="shared" si="24"/>
        <v>2.7777777777777776E-2</v>
      </c>
      <c r="AQ17" s="49">
        <v>1</v>
      </c>
      <c r="AR17" s="48">
        <f t="shared" si="25"/>
        <v>2.7777777777777776E-2</v>
      </c>
      <c r="AS17" s="49">
        <v>0</v>
      </c>
      <c r="AT17" s="48">
        <f t="shared" si="26"/>
        <v>0</v>
      </c>
      <c r="AU17" s="49">
        <v>0</v>
      </c>
      <c r="AV17" s="48">
        <f t="shared" si="27"/>
        <v>0</v>
      </c>
      <c r="AW17" s="49">
        <v>0</v>
      </c>
      <c r="AX17" s="48">
        <f t="shared" si="28"/>
        <v>0</v>
      </c>
      <c r="AY17" s="49">
        <v>2</v>
      </c>
      <c r="AZ17" s="48">
        <f t="shared" si="29"/>
        <v>5.5555555555555552E-2</v>
      </c>
      <c r="BA17" s="55">
        <v>12</v>
      </c>
      <c r="BB17" s="58">
        <v>47</v>
      </c>
      <c r="BC17" s="32">
        <v>2015</v>
      </c>
      <c r="BD17" s="34">
        <f t="shared" si="30"/>
        <v>36</v>
      </c>
      <c r="BE17" s="49">
        <v>20</v>
      </c>
      <c r="BF17" s="70">
        <f t="shared" si="31"/>
        <v>0.55555555555555558</v>
      </c>
      <c r="BG17" s="49">
        <v>16</v>
      </c>
      <c r="BH17" s="70">
        <f t="shared" si="32"/>
        <v>0.44444444444444442</v>
      </c>
      <c r="BI17" s="34">
        <v>3</v>
      </c>
      <c r="BJ17" s="42">
        <f t="shared" si="33"/>
        <v>0.42857142857142855</v>
      </c>
      <c r="BK17" s="49">
        <v>9</v>
      </c>
      <c r="BL17" s="42">
        <f t="shared" si="34"/>
        <v>0.47368421052631576</v>
      </c>
      <c r="BM17" s="49">
        <v>1</v>
      </c>
      <c r="BN17" s="42">
        <f t="shared" si="35"/>
        <v>0.33333333333333331</v>
      </c>
      <c r="BO17" s="49">
        <v>2</v>
      </c>
      <c r="BP17" s="42">
        <f t="shared" si="42"/>
        <v>0.66666666666666663</v>
      </c>
      <c r="BQ17" s="49">
        <v>0</v>
      </c>
      <c r="BR17" s="42" t="s">
        <v>262</v>
      </c>
      <c r="BS17" s="49">
        <v>0</v>
      </c>
      <c r="BT17" s="42">
        <f t="shared" si="37"/>
        <v>0</v>
      </c>
      <c r="BU17" s="49">
        <v>0</v>
      </c>
      <c r="BV17" s="42">
        <f t="shared" si="43"/>
        <v>0</v>
      </c>
      <c r="BW17" s="49">
        <v>0</v>
      </c>
      <c r="BX17" s="42" t="s">
        <v>262</v>
      </c>
      <c r="BY17" s="49">
        <v>0</v>
      </c>
      <c r="BZ17" s="42" t="s">
        <v>262</v>
      </c>
      <c r="CA17" s="49">
        <v>0</v>
      </c>
      <c r="CB17" s="42" t="s">
        <v>262</v>
      </c>
      <c r="CC17" s="49">
        <v>1</v>
      </c>
      <c r="CD17" s="42">
        <f t="shared" si="41"/>
        <v>0.5</v>
      </c>
      <c r="CE17" s="60">
        <v>278858366</v>
      </c>
      <c r="CF17" s="60">
        <v>292794422</v>
      </c>
      <c r="CG17" s="60">
        <v>445251639</v>
      </c>
      <c r="CH17" s="60">
        <v>460374718</v>
      </c>
      <c r="CI17" s="60">
        <v>450650782</v>
      </c>
      <c r="CJ17" s="60">
        <v>482251183.36000001</v>
      </c>
      <c r="CK17" s="43">
        <v>510039444</v>
      </c>
      <c r="CL17" s="44">
        <f t="shared" si="2"/>
        <v>0.44784968840824735</v>
      </c>
      <c r="CM17" s="44">
        <f t="shared" si="39"/>
        <v>-1.7075373012509377E-2</v>
      </c>
      <c r="CN17" s="44">
        <f t="shared" si="3"/>
        <v>-9.4672930129488034E-3</v>
      </c>
      <c r="CO17" s="60">
        <v>81236154297</v>
      </c>
      <c r="CP17" s="43">
        <f t="shared" si="4"/>
        <v>704446819</v>
      </c>
      <c r="CQ17" s="46">
        <v>194407375</v>
      </c>
      <c r="CR17" s="48">
        <f t="shared" si="40"/>
        <v>0.27597168410238787</v>
      </c>
      <c r="CS17" s="45">
        <f t="shared" si="5"/>
        <v>6.2784784485894283E-3</v>
      </c>
      <c r="CT17" s="43">
        <f t="shared" si="6"/>
        <v>14167762.333333334</v>
      </c>
      <c r="CU17" s="43">
        <f t="shared" si="7"/>
        <v>85.690865421296863</v>
      </c>
      <c r="CV17" s="46">
        <v>251535093.21000001</v>
      </c>
      <c r="CW17" s="47">
        <f>(CV17/DL17)</f>
        <v>0.44004033666288045</v>
      </c>
      <c r="CX17" s="46">
        <v>15479772.59</v>
      </c>
      <c r="CY17" s="47">
        <f>(CX17/DL17)</f>
        <v>2.7080612311545332E-2</v>
      </c>
      <c r="CZ17" s="46">
        <v>90208192.900000006</v>
      </c>
      <c r="DA17" s="47">
        <f>(CZ17/DL17)</f>
        <v>0.15781195008175483</v>
      </c>
      <c r="DB17" s="46">
        <v>31100951.260000002</v>
      </c>
      <c r="DC17" s="47">
        <f t="shared" si="11"/>
        <v>5.4408603142943678E-2</v>
      </c>
      <c r="DD17" s="46">
        <v>25932973.710000001</v>
      </c>
      <c r="DE17" s="48">
        <f t="shared" si="12"/>
        <v>4.5367643680998514E-2</v>
      </c>
      <c r="DF17" s="46">
        <v>75439431.900000006</v>
      </c>
      <c r="DG17" s="48">
        <f>(DF17/DL17)</f>
        <v>0.1319751951399388</v>
      </c>
      <c r="DH17" s="46">
        <v>81921848.150000006</v>
      </c>
      <c r="DI17" s="47">
        <f t="shared" si="14"/>
        <v>0.14331565897993837</v>
      </c>
      <c r="DJ17" s="46">
        <v>482251183.36000001</v>
      </c>
      <c r="DK17" s="46">
        <v>604425697.82000005</v>
      </c>
      <c r="DL17" s="46">
        <v>571618263.72000003</v>
      </c>
      <c r="DM17" s="48">
        <f>(DK17-CJ17)/CJ17</f>
        <v>0.25334207291886912</v>
      </c>
      <c r="DN17" s="48">
        <f t="shared" si="44"/>
        <v>0.1853123091110957</v>
      </c>
      <c r="DO17" s="46">
        <v>177425.47</v>
      </c>
      <c r="DP17" s="46">
        <v>159322.01</v>
      </c>
      <c r="DQ17" s="49">
        <v>45</v>
      </c>
      <c r="DR17" s="49" t="s">
        <v>671</v>
      </c>
      <c r="DS17" s="49" t="s">
        <v>669</v>
      </c>
      <c r="DT17" s="46">
        <v>17122785.489999998</v>
      </c>
      <c r="DU17" s="46">
        <v>103178410.45</v>
      </c>
      <c r="DV17" s="46">
        <v>136458.15</v>
      </c>
      <c r="DW17" s="46">
        <v>20026923.43</v>
      </c>
      <c r="DX17" s="46">
        <v>1462264.72</v>
      </c>
      <c r="DY17" s="46">
        <v>36127682.920000002</v>
      </c>
      <c r="DZ17" s="46">
        <v>4827432.8</v>
      </c>
      <c r="EA17" s="46">
        <v>0</v>
      </c>
      <c r="EB17" s="46">
        <v>31100951.260000002</v>
      </c>
      <c r="EC17" s="46">
        <v>0</v>
      </c>
      <c r="ED17" s="54" t="s">
        <v>583</v>
      </c>
      <c r="EE17" s="58">
        <v>51</v>
      </c>
      <c r="EF17" s="71" t="s">
        <v>608</v>
      </c>
      <c r="EG17" s="58">
        <v>141</v>
      </c>
      <c r="EH17" s="55">
        <v>34</v>
      </c>
      <c r="EI17" s="72">
        <v>19</v>
      </c>
      <c r="EJ17" s="58">
        <v>100</v>
      </c>
      <c r="EK17" s="46">
        <v>364</v>
      </c>
      <c r="EL17" s="46">
        <v>185</v>
      </c>
      <c r="EM17" s="46" t="s">
        <v>622</v>
      </c>
      <c r="EN17" s="97" t="s">
        <v>686</v>
      </c>
      <c r="EO17" s="46">
        <v>0</v>
      </c>
      <c r="EP17" s="103">
        <f t="shared" ref="EP17:EP22" si="45">(EK17/Q17)</f>
        <v>10.111111111111111</v>
      </c>
      <c r="EQ17" s="55">
        <v>533</v>
      </c>
      <c r="ER17" s="55">
        <v>27</v>
      </c>
      <c r="ES17" s="55">
        <v>2</v>
      </c>
      <c r="ET17" s="55" t="s">
        <v>687</v>
      </c>
      <c r="EU17" s="77" t="s">
        <v>651</v>
      </c>
      <c r="EV17" s="54" t="s">
        <v>664</v>
      </c>
      <c r="EW17" s="76" t="s">
        <v>654</v>
      </c>
      <c r="EX17" s="54" t="s">
        <v>761</v>
      </c>
      <c r="EY17" s="55" t="s">
        <v>756</v>
      </c>
      <c r="EZ17" s="55">
        <v>9</v>
      </c>
      <c r="FA17" s="55">
        <v>1</v>
      </c>
      <c r="FB17" s="55">
        <v>0</v>
      </c>
    </row>
    <row r="18" spans="1:158" x14ac:dyDescent="0.25">
      <c r="A18" s="65">
        <v>12</v>
      </c>
      <c r="B18" s="28" t="s">
        <v>334</v>
      </c>
      <c r="C18" s="29"/>
      <c r="D18" s="31">
        <v>3625040</v>
      </c>
      <c r="E18" s="30">
        <v>2560354</v>
      </c>
      <c r="F18" s="30">
        <v>2515045</v>
      </c>
      <c r="G18" s="31">
        <f t="shared" si="18"/>
        <v>78805.217391304352</v>
      </c>
      <c r="H18" s="55" t="s">
        <v>335</v>
      </c>
      <c r="I18" s="55" t="s">
        <v>276</v>
      </c>
      <c r="J18" s="53" t="s">
        <v>336</v>
      </c>
      <c r="K18" s="53" t="s">
        <v>337</v>
      </c>
      <c r="L18" s="49">
        <v>9264</v>
      </c>
      <c r="M18" s="53" t="s">
        <v>338</v>
      </c>
      <c r="N18" s="49">
        <v>12444</v>
      </c>
      <c r="O18" s="54" t="s">
        <v>339</v>
      </c>
      <c r="P18" s="54" t="s">
        <v>340</v>
      </c>
      <c r="Q18" s="72">
        <v>46</v>
      </c>
      <c r="R18" s="100">
        <v>45</v>
      </c>
      <c r="S18" s="55">
        <v>28</v>
      </c>
      <c r="T18" s="47">
        <f t="shared" si="0"/>
        <v>0.60869565217391308</v>
      </c>
      <c r="U18" s="55">
        <v>18</v>
      </c>
      <c r="V18" s="47">
        <f t="shared" si="1"/>
        <v>0.39130434782608697</v>
      </c>
      <c r="W18" s="49">
        <v>7</v>
      </c>
      <c r="X18" s="35" t="s">
        <v>525</v>
      </c>
      <c r="Y18" s="37" t="s">
        <v>528</v>
      </c>
      <c r="Z18" s="47">
        <v>0.43478260869565216</v>
      </c>
      <c r="AA18" s="37" t="s">
        <v>534</v>
      </c>
      <c r="AB18" s="39" t="s">
        <v>535</v>
      </c>
      <c r="AC18" s="57" t="s">
        <v>544</v>
      </c>
      <c r="AD18" s="53" t="s">
        <v>545</v>
      </c>
      <c r="AE18" s="49">
        <v>20</v>
      </c>
      <c r="AF18" s="48">
        <f t="shared" si="19"/>
        <v>0.43478260869565216</v>
      </c>
      <c r="AG18" s="49">
        <v>1</v>
      </c>
      <c r="AH18" s="48">
        <f t="shared" si="20"/>
        <v>2.1739130434782608E-2</v>
      </c>
      <c r="AI18" s="49">
        <v>14</v>
      </c>
      <c r="AJ18" s="48">
        <f t="shared" si="21"/>
        <v>0.30434782608695654</v>
      </c>
      <c r="AK18" s="61">
        <v>5</v>
      </c>
      <c r="AL18" s="48">
        <f t="shared" si="22"/>
        <v>0.10869565217391304</v>
      </c>
      <c r="AM18" s="49">
        <v>1</v>
      </c>
      <c r="AN18" s="48">
        <f t="shared" si="23"/>
        <v>2.1739130434782608E-2</v>
      </c>
      <c r="AO18" s="49">
        <v>3</v>
      </c>
      <c r="AP18" s="48">
        <f t="shared" si="24"/>
        <v>6.5217391304347824E-2</v>
      </c>
      <c r="AQ18" s="49">
        <v>0</v>
      </c>
      <c r="AR18" s="48">
        <f t="shared" si="25"/>
        <v>0</v>
      </c>
      <c r="AS18" s="49">
        <v>2</v>
      </c>
      <c r="AT18" s="48">
        <f t="shared" si="26"/>
        <v>4.3478260869565216E-2</v>
      </c>
      <c r="AU18" s="49">
        <v>0</v>
      </c>
      <c r="AV18" s="48">
        <f t="shared" si="27"/>
        <v>0</v>
      </c>
      <c r="AW18" s="49">
        <v>0</v>
      </c>
      <c r="AX18" s="48">
        <f t="shared" si="28"/>
        <v>0</v>
      </c>
      <c r="AY18" s="49">
        <v>0</v>
      </c>
      <c r="AZ18" s="48">
        <f t="shared" si="29"/>
        <v>0</v>
      </c>
      <c r="BA18" s="55">
        <v>12</v>
      </c>
      <c r="BB18" s="58">
        <v>45</v>
      </c>
      <c r="BC18" s="32">
        <v>2015</v>
      </c>
      <c r="BD18" s="34">
        <f t="shared" si="30"/>
        <v>46</v>
      </c>
      <c r="BE18" s="67">
        <v>28</v>
      </c>
      <c r="BF18" s="70">
        <f t="shared" si="31"/>
        <v>0.60869565217391308</v>
      </c>
      <c r="BG18" s="67">
        <v>18</v>
      </c>
      <c r="BH18" s="70">
        <f t="shared" si="32"/>
        <v>0.39130434782608697</v>
      </c>
      <c r="BI18" s="34">
        <v>7</v>
      </c>
      <c r="BJ18" s="42">
        <f t="shared" si="33"/>
        <v>0.35</v>
      </c>
      <c r="BK18" s="49">
        <v>0</v>
      </c>
      <c r="BL18" s="42">
        <f t="shared" si="34"/>
        <v>0</v>
      </c>
      <c r="BM18" s="49">
        <v>6</v>
      </c>
      <c r="BN18" s="42">
        <f t="shared" si="35"/>
        <v>0.42857142857142855</v>
      </c>
      <c r="BO18" s="49">
        <v>3</v>
      </c>
      <c r="BP18" s="42">
        <f t="shared" si="42"/>
        <v>0.6</v>
      </c>
      <c r="BQ18" s="49">
        <v>1</v>
      </c>
      <c r="BR18" s="42">
        <f t="shared" si="36"/>
        <v>1</v>
      </c>
      <c r="BS18" s="49">
        <v>1</v>
      </c>
      <c r="BT18" s="42">
        <f t="shared" si="37"/>
        <v>0.33333333333333331</v>
      </c>
      <c r="BU18" s="49">
        <v>0</v>
      </c>
      <c r="BV18" s="42" t="s">
        <v>262</v>
      </c>
      <c r="BW18" s="49">
        <v>0</v>
      </c>
      <c r="BX18" s="42">
        <f t="shared" si="38"/>
        <v>0</v>
      </c>
      <c r="BY18" s="49">
        <v>0</v>
      </c>
      <c r="BZ18" s="42" t="s">
        <v>262</v>
      </c>
      <c r="CA18" s="49">
        <v>0</v>
      </c>
      <c r="CB18" s="42" t="s">
        <v>262</v>
      </c>
      <c r="CC18" s="49">
        <v>0</v>
      </c>
      <c r="CD18" s="42" t="s">
        <v>262</v>
      </c>
      <c r="CE18" s="60">
        <v>387725500</v>
      </c>
      <c r="CF18" s="60">
        <v>401418638</v>
      </c>
      <c r="CG18" s="60">
        <v>416337815</v>
      </c>
      <c r="CH18" s="60">
        <v>418419500</v>
      </c>
      <c r="CI18" s="60">
        <v>428987600</v>
      </c>
      <c r="CJ18" s="60">
        <v>460741700</v>
      </c>
      <c r="CK18" s="43">
        <v>502993600</v>
      </c>
      <c r="CL18" s="44">
        <f t="shared" si="2"/>
        <v>2.6931524898768131E-2</v>
      </c>
      <c r="CM18" s="44">
        <f t="shared" si="39"/>
        <v>6.6543225776476159E-2</v>
      </c>
      <c r="CN18" s="44">
        <f t="shared" si="3"/>
        <v>2.2452868079862423E-2</v>
      </c>
      <c r="CO18" s="60">
        <v>55522054200</v>
      </c>
      <c r="CP18" s="43">
        <f t="shared" si="4"/>
        <v>609313300</v>
      </c>
      <c r="CQ18" s="46">
        <v>106319700</v>
      </c>
      <c r="CR18" s="48">
        <f t="shared" si="40"/>
        <v>0.17449102128576546</v>
      </c>
      <c r="CS18" s="45">
        <f t="shared" si="5"/>
        <v>9.0593478077761764E-3</v>
      </c>
      <c r="CT18" s="43">
        <f t="shared" si="6"/>
        <v>10934643.478260869</v>
      </c>
      <c r="CU18" s="43">
        <f t="shared" si="7"/>
        <v>138.75532407918257</v>
      </c>
      <c r="CV18" s="46">
        <v>218327509</v>
      </c>
      <c r="CW18" s="47">
        <f>(CV18/DL18)</f>
        <v>0.40373867562563243</v>
      </c>
      <c r="CX18" s="46">
        <v>14378134</v>
      </c>
      <c r="CY18" s="47">
        <f>(CX18/DL18)</f>
        <v>2.658853575399826E-2</v>
      </c>
      <c r="CZ18" s="46">
        <v>48942990</v>
      </c>
      <c r="DA18" s="47">
        <f>(CZ18/DL18)</f>
        <v>9.0507046291443613E-2</v>
      </c>
      <c r="DB18" s="46">
        <v>258905311</v>
      </c>
      <c r="DC18" s="47">
        <f t="shared" si="11"/>
        <v>0.47877653097568423</v>
      </c>
      <c r="DD18" s="46">
        <v>210471</v>
      </c>
      <c r="DE18" s="48">
        <f t="shared" si="12"/>
        <v>3.8921015123935884E-4</v>
      </c>
      <c r="DF18" s="46">
        <v>0</v>
      </c>
      <c r="DG18" s="48">
        <f>(DF18/DL18)</f>
        <v>0</v>
      </c>
      <c r="DH18" s="46">
        <v>0</v>
      </c>
      <c r="DI18" s="47">
        <f t="shared" si="14"/>
        <v>0</v>
      </c>
      <c r="DJ18" s="46">
        <v>460741700</v>
      </c>
      <c r="DK18" s="46">
        <v>542759914.75999999</v>
      </c>
      <c r="DL18" s="46">
        <v>540764415.64999998</v>
      </c>
      <c r="DM18" s="48">
        <f>(DK18-CJ18)/CJ18</f>
        <v>0.17801343954758164</v>
      </c>
      <c r="DN18" s="48">
        <f t="shared" si="44"/>
        <v>0.17368238136465611</v>
      </c>
      <c r="DO18" s="46">
        <v>70000</v>
      </c>
      <c r="DP18" s="46">
        <v>61399.68</v>
      </c>
      <c r="DQ18" s="49">
        <v>45</v>
      </c>
      <c r="DR18" s="49" t="s">
        <v>671</v>
      </c>
      <c r="DS18" s="49" t="s">
        <v>714</v>
      </c>
      <c r="DT18" s="46">
        <v>102387</v>
      </c>
      <c r="DU18" s="46">
        <v>34397065</v>
      </c>
      <c r="DV18" s="46">
        <v>600645</v>
      </c>
      <c r="DW18" s="46">
        <v>17091313</v>
      </c>
      <c r="DX18" s="46">
        <v>1997614</v>
      </c>
      <c r="DY18" s="46">
        <v>20132758</v>
      </c>
      <c r="DZ18" s="46">
        <v>133946</v>
      </c>
      <c r="EA18" s="46">
        <v>0</v>
      </c>
      <c r="EB18" s="46">
        <v>258905311</v>
      </c>
      <c r="EC18" s="46">
        <v>0</v>
      </c>
      <c r="ED18" s="54" t="s">
        <v>584</v>
      </c>
      <c r="EE18" s="58">
        <v>59</v>
      </c>
      <c r="EF18" s="71" t="s">
        <v>605</v>
      </c>
      <c r="EG18" s="58">
        <v>55</v>
      </c>
      <c r="EH18" s="55">
        <v>81</v>
      </c>
      <c r="EI18" s="55">
        <v>33</v>
      </c>
      <c r="EJ18" s="58">
        <v>195</v>
      </c>
      <c r="EK18" s="46">
        <v>524</v>
      </c>
      <c r="EL18" s="46">
        <v>0</v>
      </c>
      <c r="EM18" s="46" t="s">
        <v>622</v>
      </c>
      <c r="EN18" s="97" t="s">
        <v>629</v>
      </c>
      <c r="EO18" s="46">
        <v>0</v>
      </c>
      <c r="EP18" s="103">
        <f t="shared" si="45"/>
        <v>11.391304347826088</v>
      </c>
      <c r="EQ18" s="55">
        <v>201</v>
      </c>
      <c r="ER18" s="55">
        <v>0</v>
      </c>
      <c r="ES18" s="55">
        <v>2</v>
      </c>
      <c r="ET18" s="55" t="s">
        <v>670</v>
      </c>
      <c r="EU18" s="77" t="s">
        <v>758</v>
      </c>
      <c r="EV18" s="55" t="s">
        <v>272</v>
      </c>
      <c r="EW18" s="76" t="s">
        <v>766</v>
      </c>
      <c r="EX18" s="54" t="s">
        <v>688</v>
      </c>
      <c r="EY18" s="55" t="s">
        <v>738</v>
      </c>
      <c r="EZ18" s="55">
        <v>0</v>
      </c>
      <c r="FA18" s="55">
        <v>0</v>
      </c>
      <c r="FB18" s="55">
        <v>0</v>
      </c>
    </row>
    <row r="19" spans="1:158" x14ac:dyDescent="0.25">
      <c r="A19" s="65">
        <v>13</v>
      </c>
      <c r="B19" s="28" t="s">
        <v>341</v>
      </c>
      <c r="C19" s="29"/>
      <c r="D19" s="31">
        <v>2980532.1546679242</v>
      </c>
      <c r="E19" s="30">
        <v>2141492</v>
      </c>
      <c r="F19" s="30">
        <v>2121965</v>
      </c>
      <c r="G19" s="31">
        <f t="shared" si="18"/>
        <v>99351.071822264144</v>
      </c>
      <c r="H19" s="55" t="s">
        <v>259</v>
      </c>
      <c r="I19" s="55" t="s">
        <v>260</v>
      </c>
      <c r="J19" s="53" t="s">
        <v>342</v>
      </c>
      <c r="K19" s="53" t="s">
        <v>343</v>
      </c>
      <c r="L19" s="49">
        <v>8332</v>
      </c>
      <c r="M19" s="53" t="s">
        <v>261</v>
      </c>
      <c r="N19" s="49" t="s">
        <v>262</v>
      </c>
      <c r="O19" s="54" t="s">
        <v>344</v>
      </c>
      <c r="P19" s="54" t="s">
        <v>345</v>
      </c>
      <c r="Q19" s="72">
        <v>30</v>
      </c>
      <c r="R19" s="100">
        <v>29</v>
      </c>
      <c r="S19" s="55">
        <v>18</v>
      </c>
      <c r="T19" s="47">
        <f t="shared" si="0"/>
        <v>0.6</v>
      </c>
      <c r="U19" s="55">
        <v>12</v>
      </c>
      <c r="V19" s="47">
        <f t="shared" si="1"/>
        <v>0.4</v>
      </c>
      <c r="W19" s="49">
        <v>8</v>
      </c>
      <c r="X19" s="35" t="s">
        <v>525</v>
      </c>
      <c r="Y19" s="37" t="s">
        <v>528</v>
      </c>
      <c r="Z19" s="47">
        <v>0.34</v>
      </c>
      <c r="AA19" s="37" t="s">
        <v>534</v>
      </c>
      <c r="AB19" s="39" t="s">
        <v>535</v>
      </c>
      <c r="AC19" s="56">
        <v>158</v>
      </c>
      <c r="AD19" s="53" t="s">
        <v>639</v>
      </c>
      <c r="AE19" s="49">
        <v>10</v>
      </c>
      <c r="AF19" s="48">
        <f t="shared" si="19"/>
        <v>0.34482758620689657</v>
      </c>
      <c r="AG19" s="49">
        <v>7</v>
      </c>
      <c r="AH19" s="48">
        <f t="shared" si="20"/>
        <v>0.2413793103448276</v>
      </c>
      <c r="AI19" s="49">
        <v>2</v>
      </c>
      <c r="AJ19" s="48">
        <f t="shared" si="21"/>
        <v>6.8965517241379309E-2</v>
      </c>
      <c r="AK19" s="61">
        <v>3</v>
      </c>
      <c r="AL19" s="48">
        <f t="shared" si="22"/>
        <v>0.10344827586206896</v>
      </c>
      <c r="AM19" s="49">
        <v>1</v>
      </c>
      <c r="AN19" s="48">
        <f t="shared" si="23"/>
        <v>3.4482758620689655E-2</v>
      </c>
      <c r="AO19" s="49">
        <v>1</v>
      </c>
      <c r="AP19" s="48">
        <f t="shared" si="24"/>
        <v>3.4482758620689655E-2</v>
      </c>
      <c r="AQ19" s="49">
        <v>4</v>
      </c>
      <c r="AR19" s="48">
        <f t="shared" si="25"/>
        <v>0.13793103448275862</v>
      </c>
      <c r="AS19" s="49">
        <v>0</v>
      </c>
      <c r="AT19" s="48">
        <f t="shared" si="26"/>
        <v>0</v>
      </c>
      <c r="AU19" s="49">
        <v>1</v>
      </c>
      <c r="AV19" s="48">
        <f t="shared" si="27"/>
        <v>3.4482758620689655E-2</v>
      </c>
      <c r="AW19" s="49">
        <v>0</v>
      </c>
      <c r="AX19" s="48">
        <f t="shared" si="28"/>
        <v>0</v>
      </c>
      <c r="AY19" s="49">
        <v>0</v>
      </c>
      <c r="AZ19" s="48">
        <f t="shared" si="29"/>
        <v>0</v>
      </c>
      <c r="BA19" s="55">
        <v>6</v>
      </c>
      <c r="BB19" s="58">
        <v>33</v>
      </c>
      <c r="BC19" s="32">
        <v>2016</v>
      </c>
      <c r="BD19" s="34">
        <f t="shared" si="30"/>
        <v>29</v>
      </c>
      <c r="BE19" s="49">
        <v>18</v>
      </c>
      <c r="BF19" s="70">
        <f t="shared" si="31"/>
        <v>0.62068965517241381</v>
      </c>
      <c r="BG19" s="49">
        <v>11</v>
      </c>
      <c r="BH19" s="70">
        <f t="shared" si="32"/>
        <v>0.37931034482758619</v>
      </c>
      <c r="BI19" s="34">
        <v>5</v>
      </c>
      <c r="BJ19" s="42">
        <f t="shared" si="33"/>
        <v>0.5</v>
      </c>
      <c r="BK19" s="49">
        <v>2</v>
      </c>
      <c r="BL19" s="42">
        <f t="shared" si="34"/>
        <v>0.2857142857142857</v>
      </c>
      <c r="BM19" s="49">
        <v>1</v>
      </c>
      <c r="BN19" s="42">
        <f t="shared" si="35"/>
        <v>0.5</v>
      </c>
      <c r="BO19" s="49">
        <v>1</v>
      </c>
      <c r="BP19" s="42">
        <f t="shared" si="42"/>
        <v>0.33333333333333331</v>
      </c>
      <c r="BQ19" s="49">
        <v>0</v>
      </c>
      <c r="BR19" s="42">
        <f t="shared" si="36"/>
        <v>0</v>
      </c>
      <c r="BS19" s="49">
        <v>0</v>
      </c>
      <c r="BT19" s="42">
        <f t="shared" si="37"/>
        <v>0</v>
      </c>
      <c r="BU19" s="49">
        <v>2</v>
      </c>
      <c r="BV19" s="42">
        <f t="shared" si="43"/>
        <v>0.5</v>
      </c>
      <c r="BW19" s="49">
        <v>0</v>
      </c>
      <c r="BX19" s="42" t="s">
        <v>262</v>
      </c>
      <c r="BY19" s="49">
        <v>0</v>
      </c>
      <c r="BZ19" s="42">
        <f>(BY19/AU19)</f>
        <v>0</v>
      </c>
      <c r="CA19" s="49">
        <v>0</v>
      </c>
      <c r="CB19" s="42" t="s">
        <v>262</v>
      </c>
      <c r="CC19" s="49">
        <v>0</v>
      </c>
      <c r="CD19" s="42" t="s">
        <v>262</v>
      </c>
      <c r="CE19" s="60">
        <v>93733499</v>
      </c>
      <c r="CF19" s="60">
        <v>100386706</v>
      </c>
      <c r="CG19" s="60">
        <v>113395423</v>
      </c>
      <c r="CH19" s="60">
        <v>111544908</v>
      </c>
      <c r="CI19" s="60">
        <v>129828040</v>
      </c>
      <c r="CJ19" s="60">
        <v>130992792</v>
      </c>
      <c r="CK19" s="43">
        <v>132489711</v>
      </c>
      <c r="CL19" s="44">
        <f t="shared" si="2"/>
        <v>0.11889856060215931</v>
      </c>
      <c r="CM19" s="44">
        <f t="shared" si="39"/>
        <v>5.3805162232798263E-2</v>
      </c>
      <c r="CN19" s="44">
        <f t="shared" si="3"/>
        <v>-5.2731463194861126E-2</v>
      </c>
      <c r="CO19" s="60">
        <v>42147380000</v>
      </c>
      <c r="CP19" s="43">
        <f t="shared" si="4"/>
        <v>235856070</v>
      </c>
      <c r="CQ19" s="46">
        <v>103366359</v>
      </c>
      <c r="CR19" s="48">
        <f t="shared" si="40"/>
        <v>0.43826032970022777</v>
      </c>
      <c r="CS19" s="45">
        <f t="shared" si="5"/>
        <v>3.1434862855057658E-3</v>
      </c>
      <c r="CT19" s="43">
        <f t="shared" si="6"/>
        <v>4568610.7241379311</v>
      </c>
      <c r="CU19" s="43">
        <f t="shared" si="7"/>
        <v>44.451696584619242</v>
      </c>
      <c r="CV19" s="46" t="s">
        <v>272</v>
      </c>
      <c r="CW19" s="46" t="s">
        <v>272</v>
      </c>
      <c r="CX19" s="46" t="s">
        <v>272</v>
      </c>
      <c r="CY19" s="46" t="s">
        <v>272</v>
      </c>
      <c r="CZ19" s="46" t="s">
        <v>272</v>
      </c>
      <c r="DA19" s="46" t="s">
        <v>272</v>
      </c>
      <c r="DB19" s="46" t="s">
        <v>272</v>
      </c>
      <c r="DC19" s="46" t="s">
        <v>272</v>
      </c>
      <c r="DD19" s="46" t="s">
        <v>272</v>
      </c>
      <c r="DE19" s="46" t="s">
        <v>272</v>
      </c>
      <c r="DF19" s="46" t="s">
        <v>272</v>
      </c>
      <c r="DG19" s="46" t="s">
        <v>272</v>
      </c>
      <c r="DH19" s="46" t="s">
        <v>272</v>
      </c>
      <c r="DI19" s="46" t="s">
        <v>272</v>
      </c>
      <c r="DJ19" s="46">
        <v>130992792</v>
      </c>
      <c r="DK19" s="46">
        <v>170202383.86999997</v>
      </c>
      <c r="DL19" s="46">
        <v>170202383.87</v>
      </c>
      <c r="DM19" s="48">
        <f>(DK19-CJ19)/CJ19</f>
        <v>0.29932633140608206</v>
      </c>
      <c r="DN19" s="48">
        <f t="shared" si="44"/>
        <v>0.29932633140608228</v>
      </c>
      <c r="DO19" s="46">
        <v>48048</v>
      </c>
      <c r="DP19" s="46">
        <v>47538</v>
      </c>
      <c r="DQ19" s="49">
        <v>60</v>
      </c>
      <c r="DR19" s="49" t="s">
        <v>671</v>
      </c>
      <c r="DS19" s="49" t="s">
        <v>669</v>
      </c>
      <c r="DT19" s="46" t="s">
        <v>272</v>
      </c>
      <c r="DU19" s="46" t="s">
        <v>272</v>
      </c>
      <c r="DV19" s="46" t="s">
        <v>272</v>
      </c>
      <c r="DW19" s="46" t="s">
        <v>272</v>
      </c>
      <c r="DX19" s="46" t="s">
        <v>272</v>
      </c>
      <c r="DY19" s="46" t="s">
        <v>272</v>
      </c>
      <c r="DZ19" s="46" t="s">
        <v>272</v>
      </c>
      <c r="EA19" s="46" t="s">
        <v>272</v>
      </c>
      <c r="EB19" s="46" t="s">
        <v>272</v>
      </c>
      <c r="EC19" s="46" t="s">
        <v>272</v>
      </c>
      <c r="ED19" s="54" t="s">
        <v>585</v>
      </c>
      <c r="EE19" s="58">
        <v>38</v>
      </c>
      <c r="EF19" s="71" t="s">
        <v>607</v>
      </c>
      <c r="EG19" s="58">
        <v>109</v>
      </c>
      <c r="EH19" s="55">
        <v>74</v>
      </c>
      <c r="EI19" s="55">
        <v>30</v>
      </c>
      <c r="EJ19" s="58">
        <v>77</v>
      </c>
      <c r="EK19" s="46">
        <v>420</v>
      </c>
      <c r="EL19" s="46">
        <v>0</v>
      </c>
      <c r="EM19" s="46" t="s">
        <v>624</v>
      </c>
      <c r="EN19" s="46" t="s">
        <v>272</v>
      </c>
      <c r="EO19" s="46">
        <v>0</v>
      </c>
      <c r="EP19" s="103">
        <f t="shared" si="45"/>
        <v>14</v>
      </c>
      <c r="EQ19" s="55">
        <v>324</v>
      </c>
      <c r="ER19" s="55">
        <v>3</v>
      </c>
      <c r="ES19" s="55">
        <v>4</v>
      </c>
      <c r="ET19" s="55" t="s">
        <v>670</v>
      </c>
      <c r="EU19" s="77" t="s">
        <v>758</v>
      </c>
      <c r="EV19" s="55" t="s">
        <v>272</v>
      </c>
      <c r="EW19" s="76" t="s">
        <v>648</v>
      </c>
      <c r="EX19" s="54" t="s">
        <v>689</v>
      </c>
      <c r="EY19" s="55" t="s">
        <v>756</v>
      </c>
      <c r="EZ19" s="55">
        <v>0</v>
      </c>
      <c r="FA19" s="55">
        <v>0</v>
      </c>
      <c r="FB19" s="55">
        <v>0</v>
      </c>
    </row>
    <row r="20" spans="1:158" x14ac:dyDescent="0.25">
      <c r="A20" s="65">
        <v>14</v>
      </c>
      <c r="B20" s="28" t="s">
        <v>346</v>
      </c>
      <c r="C20" s="29"/>
      <c r="D20" s="31">
        <v>8197483.1057383195</v>
      </c>
      <c r="E20" s="30">
        <v>5989780</v>
      </c>
      <c r="F20" s="30">
        <v>5931576</v>
      </c>
      <c r="G20" s="31">
        <f t="shared" si="18"/>
        <v>210191.87450611076</v>
      </c>
      <c r="H20" s="55" t="s">
        <v>335</v>
      </c>
      <c r="I20" s="55" t="s">
        <v>276</v>
      </c>
      <c r="J20" s="53" t="s">
        <v>566</v>
      </c>
      <c r="K20" s="53" t="s">
        <v>347</v>
      </c>
      <c r="L20" s="49" t="s">
        <v>556</v>
      </c>
      <c r="M20" s="53" t="s">
        <v>348</v>
      </c>
      <c r="N20" s="49">
        <v>18492</v>
      </c>
      <c r="O20" s="54" t="s">
        <v>349</v>
      </c>
      <c r="P20" s="54" t="s">
        <v>349</v>
      </c>
      <c r="Q20" s="72">
        <v>39</v>
      </c>
      <c r="R20" s="100">
        <v>18</v>
      </c>
      <c r="S20" s="55">
        <v>20</v>
      </c>
      <c r="T20" s="47">
        <f t="shared" si="0"/>
        <v>0.51282051282051277</v>
      </c>
      <c r="U20" s="55">
        <v>19</v>
      </c>
      <c r="V20" s="47">
        <f t="shared" si="1"/>
        <v>0.48717948717948717</v>
      </c>
      <c r="W20" s="49">
        <v>6</v>
      </c>
      <c r="X20" s="35" t="s">
        <v>525</v>
      </c>
      <c r="Y20" s="37" t="s">
        <v>531</v>
      </c>
      <c r="Z20" s="47">
        <v>0.33333333333333331</v>
      </c>
      <c r="AA20" s="37" t="s">
        <v>534</v>
      </c>
      <c r="AB20" s="39" t="s">
        <v>535</v>
      </c>
      <c r="AC20" s="56">
        <v>117</v>
      </c>
      <c r="AD20" s="53" t="s">
        <v>546</v>
      </c>
      <c r="AE20" s="49">
        <v>13</v>
      </c>
      <c r="AF20" s="48">
        <f t="shared" si="19"/>
        <v>0.33333333333333331</v>
      </c>
      <c r="AG20" s="49">
        <v>5</v>
      </c>
      <c r="AH20" s="48">
        <f t="shared" si="20"/>
        <v>0.12820512820512819</v>
      </c>
      <c r="AI20" s="49">
        <v>2</v>
      </c>
      <c r="AJ20" s="48">
        <f t="shared" si="21"/>
        <v>5.128205128205128E-2</v>
      </c>
      <c r="AK20" s="61">
        <v>3</v>
      </c>
      <c r="AL20" s="48">
        <f t="shared" si="22"/>
        <v>7.6923076923076927E-2</v>
      </c>
      <c r="AM20" s="49">
        <v>0</v>
      </c>
      <c r="AN20" s="48">
        <f t="shared" si="23"/>
        <v>0</v>
      </c>
      <c r="AO20" s="49">
        <v>13</v>
      </c>
      <c r="AP20" s="48">
        <f t="shared" si="24"/>
        <v>0.33333333333333331</v>
      </c>
      <c r="AQ20" s="49">
        <v>1</v>
      </c>
      <c r="AR20" s="48">
        <f t="shared" si="25"/>
        <v>2.564102564102564E-2</v>
      </c>
      <c r="AS20" s="49">
        <v>0</v>
      </c>
      <c r="AT20" s="48">
        <f t="shared" si="26"/>
        <v>0</v>
      </c>
      <c r="AU20" s="49">
        <v>0</v>
      </c>
      <c r="AV20" s="48">
        <f t="shared" si="27"/>
        <v>0</v>
      </c>
      <c r="AW20" s="49">
        <v>0</v>
      </c>
      <c r="AX20" s="48">
        <f t="shared" si="28"/>
        <v>0</v>
      </c>
      <c r="AY20" s="49">
        <v>2</v>
      </c>
      <c r="AZ20" s="48">
        <f t="shared" si="29"/>
        <v>5.128205128205128E-2</v>
      </c>
      <c r="BA20" s="55">
        <v>12</v>
      </c>
      <c r="BB20" s="58">
        <v>22</v>
      </c>
      <c r="BC20" s="32">
        <v>2015</v>
      </c>
      <c r="BD20" s="34">
        <f t="shared" si="30"/>
        <v>39</v>
      </c>
      <c r="BE20" s="49">
        <v>22</v>
      </c>
      <c r="BF20" s="70">
        <f t="shared" si="31"/>
        <v>0.5641025641025641</v>
      </c>
      <c r="BG20" s="49">
        <v>17</v>
      </c>
      <c r="BH20" s="70">
        <f t="shared" si="32"/>
        <v>0.4358974358974359</v>
      </c>
      <c r="BI20" s="34">
        <v>7</v>
      </c>
      <c r="BJ20" s="42">
        <f t="shared" si="33"/>
        <v>0.53846153846153844</v>
      </c>
      <c r="BK20" s="49">
        <v>2</v>
      </c>
      <c r="BL20" s="42">
        <f t="shared" si="34"/>
        <v>0.4</v>
      </c>
      <c r="BM20" s="49">
        <v>1</v>
      </c>
      <c r="BN20" s="42">
        <f t="shared" si="35"/>
        <v>0.5</v>
      </c>
      <c r="BO20" s="49">
        <v>1</v>
      </c>
      <c r="BP20" s="42">
        <f t="shared" si="42"/>
        <v>0.33333333333333331</v>
      </c>
      <c r="BQ20" s="49">
        <v>0</v>
      </c>
      <c r="BR20" s="42" t="s">
        <v>262</v>
      </c>
      <c r="BS20" s="49">
        <v>5</v>
      </c>
      <c r="BT20" s="42">
        <f t="shared" si="37"/>
        <v>0.38461538461538464</v>
      </c>
      <c r="BU20" s="49">
        <v>1</v>
      </c>
      <c r="BV20" s="42">
        <f t="shared" si="43"/>
        <v>1</v>
      </c>
      <c r="BW20" s="49">
        <v>0</v>
      </c>
      <c r="BX20" s="42" t="s">
        <v>262</v>
      </c>
      <c r="BY20" s="49">
        <v>0</v>
      </c>
      <c r="BZ20" s="42" t="s">
        <v>262</v>
      </c>
      <c r="CA20" s="49">
        <v>0</v>
      </c>
      <c r="CB20" s="42" t="s">
        <v>262</v>
      </c>
      <c r="CC20" s="49">
        <v>0</v>
      </c>
      <c r="CD20" s="42">
        <f t="shared" si="41"/>
        <v>0</v>
      </c>
      <c r="CE20" s="60">
        <v>575941400</v>
      </c>
      <c r="CF20" s="60">
        <v>603748000</v>
      </c>
      <c r="CG20" s="60">
        <v>647459355</v>
      </c>
      <c r="CH20" s="60">
        <v>670120433</v>
      </c>
      <c r="CI20" s="60">
        <v>691328618</v>
      </c>
      <c r="CJ20" s="60">
        <v>712068476</v>
      </c>
      <c r="CK20" s="43">
        <v>704407380</v>
      </c>
      <c r="CL20" s="44">
        <f t="shared" si="2"/>
        <v>-3.1835863266650284E-2</v>
      </c>
      <c r="CM20" s="44">
        <f t="shared" si="39"/>
        <v>-6.7392388808183476E-2</v>
      </c>
      <c r="CN20" s="44">
        <f t="shared" si="3"/>
        <v>-7.351051118918453E-2</v>
      </c>
      <c r="CO20" s="60">
        <v>108309007000</v>
      </c>
      <c r="CP20" s="43">
        <f t="shared" si="4"/>
        <v>1002621096</v>
      </c>
      <c r="CQ20" s="46">
        <v>298213716</v>
      </c>
      <c r="CR20" s="48">
        <f t="shared" si="40"/>
        <v>0.29743411263710334</v>
      </c>
      <c r="CS20" s="45">
        <f t="shared" si="5"/>
        <v>6.5036823761111572E-3</v>
      </c>
      <c r="CT20" s="43">
        <f t="shared" si="6"/>
        <v>18061727.692307692</v>
      </c>
      <c r="CU20" s="43">
        <f t="shared" si="7"/>
        <v>85.929714146883427</v>
      </c>
      <c r="CV20" s="46">
        <v>656805565.52999997</v>
      </c>
      <c r="CW20" s="47">
        <f>(CV20/DL20)</f>
        <v>0.94486519907390532</v>
      </c>
      <c r="CX20" s="46">
        <v>4694923.9800000004</v>
      </c>
      <c r="CY20" s="47">
        <f>(CX20/DL20)</f>
        <v>6.7540083607847143E-3</v>
      </c>
      <c r="CZ20" s="46">
        <v>30669776.859999999</v>
      </c>
      <c r="DA20" s="47">
        <f>(CZ20/DL20)</f>
        <v>4.4120827135488899E-2</v>
      </c>
      <c r="DB20" s="46">
        <v>0</v>
      </c>
      <c r="DC20" s="47">
        <f>(DB20/DL20)</f>
        <v>0</v>
      </c>
      <c r="DD20" s="46">
        <v>2961236.17</v>
      </c>
      <c r="DE20" s="48">
        <f>(DD20/DL20)</f>
        <v>4.2599654298211024E-3</v>
      </c>
      <c r="DF20" s="46">
        <v>0</v>
      </c>
      <c r="DG20" s="48">
        <f>(DF20/DL20)</f>
        <v>0</v>
      </c>
      <c r="DH20" s="46">
        <v>0</v>
      </c>
      <c r="DI20" s="47">
        <f>(DH20/DL20)</f>
        <v>0</v>
      </c>
      <c r="DJ20" s="46">
        <v>712068476</v>
      </c>
      <c r="DK20" s="46">
        <v>845638768</v>
      </c>
      <c r="DL20" s="46">
        <v>695131502.53999996</v>
      </c>
      <c r="DM20" s="48">
        <f>(DK20-CJ20)/CJ20</f>
        <v>0.18758068430486172</v>
      </c>
      <c r="DN20" s="48">
        <f t="shared" si="44"/>
        <v>-2.3785596513333132E-2</v>
      </c>
      <c r="DO20" s="46">
        <v>109069.75999999999</v>
      </c>
      <c r="DP20" s="46">
        <v>66038.78</v>
      </c>
      <c r="DQ20" s="49">
        <v>50</v>
      </c>
      <c r="DR20" s="49" t="s">
        <v>730</v>
      </c>
      <c r="DS20" s="49" t="s">
        <v>669</v>
      </c>
      <c r="DT20" s="46">
        <v>106104299.27</v>
      </c>
      <c r="DU20" s="46">
        <v>71012431.109999999</v>
      </c>
      <c r="DV20" s="46">
        <v>220678.38</v>
      </c>
      <c r="DW20" s="46">
        <v>1040994.78</v>
      </c>
      <c r="DX20" s="46">
        <v>277284.74</v>
      </c>
      <c r="DY20" s="46">
        <v>141990.46</v>
      </c>
      <c r="DZ20" s="46">
        <v>19398582.989999998</v>
      </c>
      <c r="EA20" s="46">
        <v>0</v>
      </c>
      <c r="EB20" s="46">
        <v>0</v>
      </c>
      <c r="EC20" s="46">
        <v>0</v>
      </c>
      <c r="ED20" s="54" t="s">
        <v>586</v>
      </c>
      <c r="EE20" s="58">
        <v>25</v>
      </c>
      <c r="EF20" s="71" t="s">
        <v>609</v>
      </c>
      <c r="EG20" s="58">
        <v>125</v>
      </c>
      <c r="EH20" s="55">
        <v>50</v>
      </c>
      <c r="EI20" s="55">
        <v>37</v>
      </c>
      <c r="EJ20" s="58">
        <v>73</v>
      </c>
      <c r="EK20" s="46">
        <v>943</v>
      </c>
      <c r="EL20" s="46">
        <v>0</v>
      </c>
      <c r="EM20" s="46" t="s">
        <v>622</v>
      </c>
      <c r="EN20" s="97" t="s">
        <v>690</v>
      </c>
      <c r="EO20" s="46">
        <v>0</v>
      </c>
      <c r="EP20" s="103">
        <f t="shared" si="45"/>
        <v>24.179487179487179</v>
      </c>
      <c r="EQ20" s="55">
        <v>1025</v>
      </c>
      <c r="ER20" s="55">
        <v>20</v>
      </c>
      <c r="ES20" s="55">
        <v>6</v>
      </c>
      <c r="ET20" s="55" t="s">
        <v>670</v>
      </c>
      <c r="EU20" s="77" t="s">
        <v>652</v>
      </c>
      <c r="EV20" s="54" t="s">
        <v>665</v>
      </c>
      <c r="EW20" s="76" t="s">
        <v>763</v>
      </c>
      <c r="EX20" s="76" t="s">
        <v>762</v>
      </c>
      <c r="EY20" s="55" t="s">
        <v>738</v>
      </c>
      <c r="EZ20" s="55">
        <v>0</v>
      </c>
      <c r="FA20" s="55">
        <v>0</v>
      </c>
      <c r="FB20" s="55">
        <v>0</v>
      </c>
    </row>
    <row r="21" spans="1:158" x14ac:dyDescent="0.25">
      <c r="A21" s="65">
        <v>15</v>
      </c>
      <c r="B21" s="28" t="s">
        <v>350</v>
      </c>
      <c r="C21" s="29"/>
      <c r="D21" s="31">
        <v>17604619.119436406</v>
      </c>
      <c r="E21" s="30">
        <v>11911761</v>
      </c>
      <c r="F21" s="30">
        <v>11844494</v>
      </c>
      <c r="G21" s="31">
        <f t="shared" si="18"/>
        <v>234728.25492581874</v>
      </c>
      <c r="H21" s="55" t="s">
        <v>351</v>
      </c>
      <c r="I21" s="55" t="s">
        <v>276</v>
      </c>
      <c r="J21" s="53" t="s">
        <v>352</v>
      </c>
      <c r="K21" s="53" t="s">
        <v>353</v>
      </c>
      <c r="L21" s="49" t="s">
        <v>557</v>
      </c>
      <c r="M21" s="53" t="s">
        <v>354</v>
      </c>
      <c r="N21" s="49">
        <v>13387</v>
      </c>
      <c r="O21" s="54" t="s">
        <v>355</v>
      </c>
      <c r="P21" s="54" t="s">
        <v>356</v>
      </c>
      <c r="Q21" s="72">
        <v>75</v>
      </c>
      <c r="R21" s="100">
        <v>39</v>
      </c>
      <c r="S21" s="55">
        <v>45</v>
      </c>
      <c r="T21" s="47">
        <f t="shared" si="0"/>
        <v>0.6</v>
      </c>
      <c r="U21" s="55">
        <v>30</v>
      </c>
      <c r="V21" s="47">
        <f t="shared" si="1"/>
        <v>0.4</v>
      </c>
      <c r="W21" s="49">
        <v>9</v>
      </c>
      <c r="X21" s="35" t="s">
        <v>525</v>
      </c>
      <c r="Y21" s="37" t="s">
        <v>528</v>
      </c>
      <c r="Z21" s="47">
        <v>0.43</v>
      </c>
      <c r="AA21" s="37" t="s">
        <v>534</v>
      </c>
      <c r="AB21" s="39" t="s">
        <v>535</v>
      </c>
      <c r="AC21" s="57">
        <v>148</v>
      </c>
      <c r="AD21" s="53" t="s">
        <v>640</v>
      </c>
      <c r="AE21" s="49">
        <v>32</v>
      </c>
      <c r="AF21" s="48">
        <f t="shared" si="19"/>
        <v>0.43243243243243246</v>
      </c>
      <c r="AG21" s="49">
        <v>12</v>
      </c>
      <c r="AH21" s="48">
        <f t="shared" si="20"/>
        <v>0.16216216216216217</v>
      </c>
      <c r="AI21" s="49">
        <v>12</v>
      </c>
      <c r="AJ21" s="48">
        <f t="shared" si="21"/>
        <v>0.16216216216216217</v>
      </c>
      <c r="AK21" s="61">
        <v>2</v>
      </c>
      <c r="AL21" s="48">
        <f t="shared" si="22"/>
        <v>2.7027027027027029E-2</v>
      </c>
      <c r="AM21" s="49">
        <v>6</v>
      </c>
      <c r="AN21" s="48">
        <f t="shared" si="23"/>
        <v>8.1081081081081086E-2</v>
      </c>
      <c r="AO21" s="49">
        <v>2</v>
      </c>
      <c r="AP21" s="48">
        <f t="shared" si="24"/>
        <v>2.7027027027027029E-2</v>
      </c>
      <c r="AQ21" s="49">
        <v>2</v>
      </c>
      <c r="AR21" s="48">
        <f t="shared" si="25"/>
        <v>2.7027027027027029E-2</v>
      </c>
      <c r="AS21" s="49">
        <v>2</v>
      </c>
      <c r="AT21" s="48">
        <f t="shared" si="26"/>
        <v>2.7027027027027029E-2</v>
      </c>
      <c r="AU21" s="49">
        <v>3</v>
      </c>
      <c r="AV21" s="48">
        <f t="shared" si="27"/>
        <v>4.0540540540540543E-2</v>
      </c>
      <c r="AW21" s="49">
        <v>0</v>
      </c>
      <c r="AX21" s="48">
        <f t="shared" si="28"/>
        <v>0</v>
      </c>
      <c r="AY21" s="49">
        <v>1</v>
      </c>
      <c r="AZ21" s="48">
        <f t="shared" si="29"/>
        <v>1.3513513513513514E-2</v>
      </c>
      <c r="BA21" s="55">
        <v>12</v>
      </c>
      <c r="BB21" s="58">
        <v>44</v>
      </c>
      <c r="BC21" s="32">
        <v>2015</v>
      </c>
      <c r="BD21" s="34">
        <f t="shared" si="30"/>
        <v>74</v>
      </c>
      <c r="BE21" s="49">
        <v>47</v>
      </c>
      <c r="BF21" s="70">
        <f t="shared" si="31"/>
        <v>0.63513513513513509</v>
      </c>
      <c r="BG21" s="49">
        <v>27</v>
      </c>
      <c r="BH21" s="70">
        <f t="shared" si="32"/>
        <v>0.36486486486486486</v>
      </c>
      <c r="BI21" s="34">
        <v>14</v>
      </c>
      <c r="BJ21" s="42">
        <f t="shared" si="33"/>
        <v>0.4375</v>
      </c>
      <c r="BK21" s="49">
        <v>4</v>
      </c>
      <c r="BL21" s="42">
        <f t="shared" si="34"/>
        <v>0.33333333333333331</v>
      </c>
      <c r="BM21" s="49">
        <v>5</v>
      </c>
      <c r="BN21" s="42">
        <f t="shared" si="35"/>
        <v>0.41666666666666669</v>
      </c>
      <c r="BO21" s="49">
        <v>0</v>
      </c>
      <c r="BP21" s="42">
        <f t="shared" si="42"/>
        <v>0</v>
      </c>
      <c r="BQ21" s="49">
        <v>2</v>
      </c>
      <c r="BR21" s="42">
        <f t="shared" si="36"/>
        <v>0.33333333333333331</v>
      </c>
      <c r="BS21" s="49">
        <v>0</v>
      </c>
      <c r="BT21" s="42">
        <f t="shared" si="37"/>
        <v>0</v>
      </c>
      <c r="BU21" s="49">
        <v>0</v>
      </c>
      <c r="BV21" s="42">
        <f t="shared" si="43"/>
        <v>0</v>
      </c>
      <c r="BW21" s="49">
        <v>0</v>
      </c>
      <c r="BX21" s="42">
        <f t="shared" si="38"/>
        <v>0</v>
      </c>
      <c r="BY21" s="49">
        <v>1</v>
      </c>
      <c r="BZ21" s="42">
        <f>(BY21/AU21)</f>
        <v>0.33333333333333331</v>
      </c>
      <c r="CA21" s="49">
        <v>0</v>
      </c>
      <c r="CB21" s="42" t="s">
        <v>262</v>
      </c>
      <c r="CC21" s="49">
        <v>1</v>
      </c>
      <c r="CD21" s="42">
        <f t="shared" si="41"/>
        <v>1</v>
      </c>
      <c r="CE21" s="60" t="s">
        <v>272</v>
      </c>
      <c r="CF21" s="60" t="s">
        <v>272</v>
      </c>
      <c r="CG21" s="60" t="s">
        <v>272</v>
      </c>
      <c r="CH21" s="60" t="s">
        <v>272</v>
      </c>
      <c r="CI21" s="60">
        <v>1404095075</v>
      </c>
      <c r="CJ21" s="60">
        <v>1469046035</v>
      </c>
      <c r="CK21" s="43">
        <v>1582062742</v>
      </c>
      <c r="CL21" s="44" t="s">
        <v>272</v>
      </c>
      <c r="CM21" s="44" t="s">
        <v>272</v>
      </c>
      <c r="CN21" s="44">
        <f t="shared" si="3"/>
        <v>8.617864967367557E-3</v>
      </c>
      <c r="CO21" s="43">
        <v>280706179011</v>
      </c>
      <c r="CP21" s="43">
        <f t="shared" si="4"/>
        <v>1817061995</v>
      </c>
      <c r="CQ21" s="46">
        <v>234999253</v>
      </c>
      <c r="CR21" s="48">
        <f t="shared" si="40"/>
        <v>0.12932924338665727</v>
      </c>
      <c r="CS21" s="45">
        <f t="shared" si="5"/>
        <v>5.6360096794948137E-3</v>
      </c>
      <c r="CT21" s="43">
        <f t="shared" si="6"/>
        <v>21379226.243243244</v>
      </c>
      <c r="CU21" s="43">
        <f t="shared" si="7"/>
        <v>89.866343103857403</v>
      </c>
      <c r="CV21" s="46">
        <v>964117425.27999997</v>
      </c>
      <c r="CW21" s="47">
        <f>(CV21/DL21)</f>
        <v>0.63626085088359263</v>
      </c>
      <c r="CX21" s="46">
        <v>57646872.469999999</v>
      </c>
      <c r="CY21" s="47">
        <f>(CX21/DL21)</f>
        <v>3.8043548603934794E-2</v>
      </c>
      <c r="CZ21" s="46">
        <v>204354204.80000001</v>
      </c>
      <c r="DA21" s="47">
        <f>(CZ21/DL21)</f>
        <v>0.13486176768346103</v>
      </c>
      <c r="DB21" s="46">
        <v>281502900</v>
      </c>
      <c r="DC21" s="47">
        <f>(DB21/DL21)</f>
        <v>0.18577537339726205</v>
      </c>
      <c r="DD21" s="46">
        <v>5201314.87</v>
      </c>
      <c r="DE21" s="48">
        <f>(DD21/DL21)</f>
        <v>3.4325621943183588E-3</v>
      </c>
      <c r="DF21" s="55">
        <v>0</v>
      </c>
      <c r="DG21" s="48">
        <f>(DF21/DL21)</f>
        <v>0</v>
      </c>
      <c r="DH21" s="55">
        <v>0</v>
      </c>
      <c r="DI21" s="47">
        <f>(DH21/DL21)</f>
        <v>0</v>
      </c>
      <c r="DJ21" s="60">
        <v>1469046035</v>
      </c>
      <c r="DK21" s="46" t="s">
        <v>272</v>
      </c>
      <c r="DL21" s="46">
        <v>1515286417.4200001</v>
      </c>
      <c r="DM21" s="46" t="s">
        <v>272</v>
      </c>
      <c r="DN21" s="48">
        <f t="shared" si="44"/>
        <v>3.1476469299343689E-2</v>
      </c>
      <c r="DO21" s="46" t="s">
        <v>272</v>
      </c>
      <c r="DP21" s="46" t="s">
        <v>272</v>
      </c>
      <c r="DQ21" s="49">
        <v>60</v>
      </c>
      <c r="DR21" s="49" t="s">
        <v>671</v>
      </c>
      <c r="DS21" s="49" t="s">
        <v>714</v>
      </c>
      <c r="DT21" s="46">
        <v>320700</v>
      </c>
      <c r="DU21" s="46">
        <v>672247307.85000002</v>
      </c>
      <c r="DV21" s="46">
        <v>21678413.699999999</v>
      </c>
      <c r="DW21" s="46">
        <v>25800733.07</v>
      </c>
      <c r="DX21" s="46">
        <v>3172550.0199999996</v>
      </c>
      <c r="DY21" s="46">
        <v>24514279.280000001</v>
      </c>
      <c r="DZ21" s="46">
        <v>75520220.489999995</v>
      </c>
      <c r="EA21" s="46">
        <v>0</v>
      </c>
      <c r="EB21" s="46">
        <v>281502900</v>
      </c>
      <c r="EC21" s="46">
        <v>0</v>
      </c>
      <c r="ED21" s="54" t="s">
        <v>587</v>
      </c>
      <c r="EE21" s="58">
        <v>46</v>
      </c>
      <c r="EF21" s="71" t="s">
        <v>605</v>
      </c>
      <c r="EG21" s="58">
        <v>35</v>
      </c>
      <c r="EH21" s="55">
        <v>30</v>
      </c>
      <c r="EI21" s="72">
        <v>35</v>
      </c>
      <c r="EJ21" s="58">
        <v>69</v>
      </c>
      <c r="EK21" s="95">
        <v>1277</v>
      </c>
      <c r="EL21" s="46">
        <v>0</v>
      </c>
      <c r="EM21" s="46" t="s">
        <v>624</v>
      </c>
      <c r="EN21" s="46" t="s">
        <v>272</v>
      </c>
      <c r="EO21" s="46">
        <v>0</v>
      </c>
      <c r="EP21" s="104">
        <f t="shared" si="45"/>
        <v>17.026666666666667</v>
      </c>
      <c r="EQ21" s="55">
        <v>730</v>
      </c>
      <c r="ER21" s="55">
        <v>172</v>
      </c>
      <c r="ES21" s="55">
        <v>5</v>
      </c>
      <c r="ET21" s="55" t="s">
        <v>670</v>
      </c>
      <c r="EU21" s="77" t="s">
        <v>758</v>
      </c>
      <c r="EV21" s="55" t="s">
        <v>272</v>
      </c>
      <c r="EW21" s="76" t="s">
        <v>648</v>
      </c>
      <c r="EX21" s="54" t="s">
        <v>691</v>
      </c>
      <c r="EY21" s="55" t="s">
        <v>738</v>
      </c>
      <c r="EZ21" s="55">
        <v>93</v>
      </c>
      <c r="FA21" s="55">
        <v>0</v>
      </c>
      <c r="FB21" s="55">
        <v>0</v>
      </c>
    </row>
    <row r="22" spans="1:158" x14ac:dyDescent="0.25">
      <c r="A22" s="65">
        <v>16</v>
      </c>
      <c r="B22" s="28" t="s">
        <v>357</v>
      </c>
      <c r="C22" s="29"/>
      <c r="D22" s="31">
        <v>4687210.5247199629</v>
      </c>
      <c r="E22" s="30">
        <v>3484645</v>
      </c>
      <c r="F22" s="30">
        <v>3430799</v>
      </c>
      <c r="G22" s="31">
        <f t="shared" si="18"/>
        <v>117180.26311799907</v>
      </c>
      <c r="H22" s="55" t="s">
        <v>358</v>
      </c>
      <c r="I22" s="55" t="s">
        <v>276</v>
      </c>
      <c r="J22" s="53" t="s">
        <v>567</v>
      </c>
      <c r="K22" s="53" t="s">
        <v>261</v>
      </c>
      <c r="L22" s="49" t="s">
        <v>262</v>
      </c>
      <c r="M22" s="53" t="s">
        <v>261</v>
      </c>
      <c r="N22" s="49" t="s">
        <v>262</v>
      </c>
      <c r="O22" s="54" t="s">
        <v>359</v>
      </c>
      <c r="P22" s="54" t="s">
        <v>360</v>
      </c>
      <c r="Q22" s="72">
        <v>40</v>
      </c>
      <c r="R22" s="100">
        <v>20</v>
      </c>
      <c r="S22" s="55">
        <v>24</v>
      </c>
      <c r="T22" s="47">
        <f t="shared" si="0"/>
        <v>0.6</v>
      </c>
      <c r="U22" s="55">
        <v>16</v>
      </c>
      <c r="V22" s="47">
        <f t="shared" si="1"/>
        <v>0.4</v>
      </c>
      <c r="W22" s="49">
        <v>7</v>
      </c>
      <c r="X22" s="35" t="s">
        <v>525</v>
      </c>
      <c r="Y22" s="37" t="s">
        <v>528</v>
      </c>
      <c r="Z22" s="47">
        <v>0.375</v>
      </c>
      <c r="AA22" s="37" t="s">
        <v>534</v>
      </c>
      <c r="AB22" s="63" t="s">
        <v>547</v>
      </c>
      <c r="AC22" s="57" t="s">
        <v>548</v>
      </c>
      <c r="AD22" s="53" t="s">
        <v>549</v>
      </c>
      <c r="AE22" s="49">
        <v>15</v>
      </c>
      <c r="AF22" s="48">
        <f t="shared" si="19"/>
        <v>0.375</v>
      </c>
      <c r="AG22" s="49">
        <v>7</v>
      </c>
      <c r="AH22" s="48">
        <f t="shared" si="20"/>
        <v>0.17499999999999999</v>
      </c>
      <c r="AI22" s="49">
        <v>12</v>
      </c>
      <c r="AJ22" s="48">
        <f t="shared" si="21"/>
        <v>0.3</v>
      </c>
      <c r="AK22" s="61">
        <v>2</v>
      </c>
      <c r="AL22" s="48">
        <f t="shared" si="22"/>
        <v>0.05</v>
      </c>
      <c r="AM22" s="49">
        <v>1</v>
      </c>
      <c r="AN22" s="48">
        <f t="shared" si="23"/>
        <v>2.5000000000000001E-2</v>
      </c>
      <c r="AO22" s="49">
        <v>1</v>
      </c>
      <c r="AP22" s="48">
        <f t="shared" si="24"/>
        <v>2.5000000000000001E-2</v>
      </c>
      <c r="AQ22" s="49">
        <v>0</v>
      </c>
      <c r="AR22" s="48">
        <f t="shared" si="25"/>
        <v>0</v>
      </c>
      <c r="AS22" s="49">
        <v>2</v>
      </c>
      <c r="AT22" s="48">
        <f t="shared" si="26"/>
        <v>0.05</v>
      </c>
      <c r="AU22" s="49">
        <v>0</v>
      </c>
      <c r="AV22" s="48">
        <f t="shared" si="27"/>
        <v>0</v>
      </c>
      <c r="AW22" s="49">
        <v>0</v>
      </c>
      <c r="AX22" s="48">
        <f t="shared" si="28"/>
        <v>0</v>
      </c>
      <c r="AY22" s="49">
        <v>0</v>
      </c>
      <c r="AZ22" s="48">
        <f t="shared" si="29"/>
        <v>0</v>
      </c>
      <c r="BA22" s="55">
        <v>12</v>
      </c>
      <c r="BB22" s="58">
        <v>20</v>
      </c>
      <c r="BC22" s="32">
        <v>2015</v>
      </c>
      <c r="BD22" s="34">
        <f t="shared" si="30"/>
        <v>40</v>
      </c>
      <c r="BE22" s="49">
        <v>23</v>
      </c>
      <c r="BF22" s="70">
        <f t="shared" si="31"/>
        <v>0.57499999999999996</v>
      </c>
      <c r="BG22" s="49">
        <v>17</v>
      </c>
      <c r="BH22" s="70">
        <f t="shared" si="32"/>
        <v>0.42499999999999999</v>
      </c>
      <c r="BI22" s="34">
        <v>8</v>
      </c>
      <c r="BJ22" s="42">
        <f t="shared" si="33"/>
        <v>0.53333333333333333</v>
      </c>
      <c r="BK22" s="49">
        <v>3</v>
      </c>
      <c r="BL22" s="42">
        <f t="shared" si="34"/>
        <v>0.42857142857142855</v>
      </c>
      <c r="BM22" s="49">
        <v>3</v>
      </c>
      <c r="BN22" s="42">
        <f t="shared" si="35"/>
        <v>0.25</v>
      </c>
      <c r="BO22" s="49">
        <v>1</v>
      </c>
      <c r="BP22" s="42">
        <f t="shared" si="42"/>
        <v>0.5</v>
      </c>
      <c r="BQ22" s="49">
        <v>0</v>
      </c>
      <c r="BR22" s="42">
        <f t="shared" si="36"/>
        <v>0</v>
      </c>
      <c r="BS22" s="49">
        <v>0</v>
      </c>
      <c r="BT22" s="42">
        <f t="shared" si="37"/>
        <v>0</v>
      </c>
      <c r="BU22" s="49">
        <v>0</v>
      </c>
      <c r="BV22" s="42" t="s">
        <v>262</v>
      </c>
      <c r="BW22" s="49">
        <v>2</v>
      </c>
      <c r="BX22" s="42">
        <f t="shared" si="38"/>
        <v>1</v>
      </c>
      <c r="BY22" s="49">
        <v>0</v>
      </c>
      <c r="BZ22" s="42" t="s">
        <v>262</v>
      </c>
      <c r="CA22" s="49">
        <v>0</v>
      </c>
      <c r="CB22" s="42" t="s">
        <v>262</v>
      </c>
      <c r="CC22" s="49">
        <v>0</v>
      </c>
      <c r="CD22" s="42" t="s">
        <v>262</v>
      </c>
      <c r="CE22" s="60" t="s">
        <v>272</v>
      </c>
      <c r="CF22" s="60" t="s">
        <v>272</v>
      </c>
      <c r="CG22" s="60" t="s">
        <v>272</v>
      </c>
      <c r="CH22" s="60" t="s">
        <v>272</v>
      </c>
      <c r="CI22" s="60" t="s">
        <v>272</v>
      </c>
      <c r="CJ22" s="60" t="s">
        <v>272</v>
      </c>
      <c r="CK22" s="43" t="s">
        <v>272</v>
      </c>
      <c r="CL22" s="44" t="s">
        <v>272</v>
      </c>
      <c r="CM22" s="44" t="s">
        <v>272</v>
      </c>
      <c r="CN22" s="44" t="s">
        <v>272</v>
      </c>
      <c r="CO22" s="60">
        <v>65605412298</v>
      </c>
      <c r="CP22" s="43">
        <v>984436830</v>
      </c>
      <c r="CQ22" s="46" t="s">
        <v>272</v>
      </c>
      <c r="CR22" s="48" t="s">
        <v>272</v>
      </c>
      <c r="CS22" s="45" t="s">
        <v>272</v>
      </c>
      <c r="CT22" s="43" t="s">
        <v>272</v>
      </c>
      <c r="CU22" s="43" t="s">
        <v>272</v>
      </c>
      <c r="CV22" s="55" t="s">
        <v>272</v>
      </c>
      <c r="CW22" s="55" t="s">
        <v>272</v>
      </c>
      <c r="CX22" s="55" t="s">
        <v>272</v>
      </c>
      <c r="CY22" s="55" t="s">
        <v>272</v>
      </c>
      <c r="CZ22" s="55" t="s">
        <v>272</v>
      </c>
      <c r="DA22" s="55" t="s">
        <v>272</v>
      </c>
      <c r="DB22" s="55" t="s">
        <v>272</v>
      </c>
      <c r="DC22" s="55" t="s">
        <v>272</v>
      </c>
      <c r="DD22" s="55" t="s">
        <v>272</v>
      </c>
      <c r="DE22" s="55" t="s">
        <v>272</v>
      </c>
      <c r="DF22" s="55" t="s">
        <v>272</v>
      </c>
      <c r="DG22" s="55" t="s">
        <v>272</v>
      </c>
      <c r="DH22" s="55" t="s">
        <v>272</v>
      </c>
      <c r="DI22" s="55" t="s">
        <v>272</v>
      </c>
      <c r="DJ22" s="46">
        <v>754073890</v>
      </c>
      <c r="DK22" s="46">
        <v>827444321</v>
      </c>
      <c r="DL22" s="46">
        <v>827444321</v>
      </c>
      <c r="DM22" s="48">
        <f>(DK22-DJ22)/DJ22</f>
        <v>9.7298728908383231E-2</v>
      </c>
      <c r="DN22" s="48">
        <f>(DL22-DJ22)/DJ22</f>
        <v>9.7298728908383231E-2</v>
      </c>
      <c r="DO22" s="46" t="s">
        <v>272</v>
      </c>
      <c r="DP22" s="46" t="s">
        <v>272</v>
      </c>
      <c r="DQ22" s="49">
        <v>50</v>
      </c>
      <c r="DR22" s="49" t="s">
        <v>671</v>
      </c>
      <c r="DS22" s="49" t="s">
        <v>669</v>
      </c>
      <c r="DT22" s="46" t="s">
        <v>272</v>
      </c>
      <c r="DU22" s="46" t="s">
        <v>272</v>
      </c>
      <c r="DV22" s="46" t="s">
        <v>272</v>
      </c>
      <c r="DW22" s="46" t="s">
        <v>272</v>
      </c>
      <c r="DX22" s="46" t="s">
        <v>272</v>
      </c>
      <c r="DY22" s="46" t="s">
        <v>272</v>
      </c>
      <c r="DZ22" s="46" t="s">
        <v>272</v>
      </c>
      <c r="EA22" s="46" t="s">
        <v>272</v>
      </c>
      <c r="EB22" s="46" t="s">
        <v>272</v>
      </c>
      <c r="EC22" s="46" t="s">
        <v>272</v>
      </c>
      <c r="ED22" s="54" t="s">
        <v>588</v>
      </c>
      <c r="EE22" s="58">
        <v>214</v>
      </c>
      <c r="EF22" s="71" t="s">
        <v>610</v>
      </c>
      <c r="EG22" s="58">
        <v>214</v>
      </c>
      <c r="EH22" s="55">
        <v>44</v>
      </c>
      <c r="EI22" s="55">
        <v>28</v>
      </c>
      <c r="EJ22" s="58">
        <v>62</v>
      </c>
      <c r="EK22" s="46">
        <v>408</v>
      </c>
      <c r="EL22" s="46">
        <v>0</v>
      </c>
      <c r="EM22" s="46" t="s">
        <v>622</v>
      </c>
      <c r="EN22" s="97" t="s">
        <v>743</v>
      </c>
      <c r="EO22" s="46">
        <v>0</v>
      </c>
      <c r="EP22" s="104">
        <f t="shared" si="45"/>
        <v>10.199999999999999</v>
      </c>
      <c r="EQ22" s="55">
        <v>486</v>
      </c>
      <c r="ER22" s="55">
        <v>0</v>
      </c>
      <c r="ES22" s="55">
        <v>7</v>
      </c>
      <c r="ET22" s="55" t="s">
        <v>670</v>
      </c>
      <c r="EU22" s="77" t="s">
        <v>758</v>
      </c>
      <c r="EV22" s="55" t="s">
        <v>272</v>
      </c>
      <c r="EW22" s="76" t="s">
        <v>657</v>
      </c>
      <c r="EX22" s="54" t="s">
        <v>692</v>
      </c>
      <c r="EY22" s="55" t="s">
        <v>754</v>
      </c>
      <c r="EZ22" s="55">
        <v>14</v>
      </c>
      <c r="FA22" s="55">
        <v>2</v>
      </c>
      <c r="FB22" s="55">
        <v>0</v>
      </c>
    </row>
    <row r="23" spans="1:158" x14ac:dyDescent="0.25">
      <c r="A23" s="65">
        <v>17</v>
      </c>
      <c r="B23" s="28" t="s">
        <v>361</v>
      </c>
      <c r="C23" s="29"/>
      <c r="D23" s="31">
        <v>1987595.7626204202</v>
      </c>
      <c r="E23" s="30">
        <v>1457309</v>
      </c>
      <c r="F23" s="30">
        <v>1443265</v>
      </c>
      <c r="G23" s="31">
        <f t="shared" si="18"/>
        <v>66253.192087347343</v>
      </c>
      <c r="H23" s="55" t="s">
        <v>362</v>
      </c>
      <c r="I23" s="55" t="s">
        <v>276</v>
      </c>
      <c r="J23" s="53" t="s">
        <v>363</v>
      </c>
      <c r="K23" s="53" t="s">
        <v>364</v>
      </c>
      <c r="L23" s="55" t="s">
        <v>571</v>
      </c>
      <c r="M23" s="53" t="s">
        <v>365</v>
      </c>
      <c r="N23" s="55">
        <v>9410</v>
      </c>
      <c r="O23" s="54" t="s">
        <v>366</v>
      </c>
      <c r="P23" s="54" t="s">
        <v>367</v>
      </c>
      <c r="Q23" s="72">
        <v>30</v>
      </c>
      <c r="R23" s="100">
        <v>24</v>
      </c>
      <c r="S23" s="55">
        <v>18</v>
      </c>
      <c r="T23" s="47">
        <f t="shared" si="0"/>
        <v>0.6</v>
      </c>
      <c r="U23" s="55">
        <v>12</v>
      </c>
      <c r="V23" s="47">
        <f t="shared" si="1"/>
        <v>0.4</v>
      </c>
      <c r="W23" s="49">
        <v>9</v>
      </c>
      <c r="X23" s="54" t="s">
        <v>516</v>
      </c>
      <c r="Y23" s="37" t="s">
        <v>532</v>
      </c>
      <c r="Z23" s="47">
        <v>0.43333333333333335</v>
      </c>
      <c r="AA23" s="37" t="s">
        <v>534</v>
      </c>
      <c r="AB23" s="39" t="s">
        <v>535</v>
      </c>
      <c r="AC23" s="57" t="s">
        <v>550</v>
      </c>
      <c r="AD23" s="53" t="s">
        <v>722</v>
      </c>
      <c r="AE23" s="49">
        <v>5</v>
      </c>
      <c r="AF23" s="48">
        <f t="shared" si="19"/>
        <v>0.16666666666666666</v>
      </c>
      <c r="AG23" s="49">
        <v>4</v>
      </c>
      <c r="AH23" s="48">
        <f t="shared" si="20"/>
        <v>0.13333333333333333</v>
      </c>
      <c r="AI23" s="49">
        <v>13</v>
      </c>
      <c r="AJ23" s="48">
        <f t="shared" si="21"/>
        <v>0.43333333333333335</v>
      </c>
      <c r="AK23" s="61">
        <v>1</v>
      </c>
      <c r="AL23" s="48">
        <f t="shared" si="22"/>
        <v>3.3333333333333333E-2</v>
      </c>
      <c r="AM23" s="49">
        <v>0</v>
      </c>
      <c r="AN23" s="48">
        <f t="shared" si="23"/>
        <v>0</v>
      </c>
      <c r="AO23" s="49">
        <v>2</v>
      </c>
      <c r="AP23" s="48">
        <f t="shared" si="24"/>
        <v>6.6666666666666666E-2</v>
      </c>
      <c r="AQ23" s="49">
        <v>2</v>
      </c>
      <c r="AR23" s="48">
        <f t="shared" si="25"/>
        <v>6.6666666666666666E-2</v>
      </c>
      <c r="AS23" s="49">
        <v>0</v>
      </c>
      <c r="AT23" s="48">
        <f t="shared" si="26"/>
        <v>0</v>
      </c>
      <c r="AU23" s="49">
        <v>1</v>
      </c>
      <c r="AV23" s="48">
        <f t="shared" si="27"/>
        <v>3.3333333333333333E-2</v>
      </c>
      <c r="AW23" s="49">
        <v>2</v>
      </c>
      <c r="AX23" s="48">
        <f t="shared" si="28"/>
        <v>6.6666666666666666E-2</v>
      </c>
      <c r="AY23" s="49">
        <v>0</v>
      </c>
      <c r="AZ23" s="48">
        <f t="shared" si="29"/>
        <v>0</v>
      </c>
      <c r="BA23" s="55">
        <v>12</v>
      </c>
      <c r="BB23" s="58">
        <v>24</v>
      </c>
      <c r="BC23" s="32">
        <v>2018</v>
      </c>
      <c r="BD23" s="34">
        <f t="shared" si="30"/>
        <v>30</v>
      </c>
      <c r="BE23" s="49">
        <v>24</v>
      </c>
      <c r="BF23" s="70">
        <f t="shared" si="31"/>
        <v>0.8</v>
      </c>
      <c r="BG23" s="49">
        <v>6</v>
      </c>
      <c r="BH23" s="70">
        <f t="shared" si="32"/>
        <v>0.2</v>
      </c>
      <c r="BI23" s="34">
        <v>1</v>
      </c>
      <c r="BJ23" s="42">
        <f t="shared" si="33"/>
        <v>0.2</v>
      </c>
      <c r="BK23" s="49">
        <v>1</v>
      </c>
      <c r="BL23" s="42">
        <f t="shared" si="34"/>
        <v>0.25</v>
      </c>
      <c r="BM23" s="49">
        <v>3</v>
      </c>
      <c r="BN23" s="42">
        <f t="shared" si="35"/>
        <v>0.23076923076923078</v>
      </c>
      <c r="BO23" s="49">
        <v>0</v>
      </c>
      <c r="BP23" s="42">
        <f t="shared" si="42"/>
        <v>0</v>
      </c>
      <c r="BQ23" s="49">
        <v>0</v>
      </c>
      <c r="BR23" s="42" t="s">
        <v>262</v>
      </c>
      <c r="BS23" s="49">
        <v>0</v>
      </c>
      <c r="BT23" s="42">
        <f t="shared" si="37"/>
        <v>0</v>
      </c>
      <c r="BU23" s="49">
        <v>1</v>
      </c>
      <c r="BV23" s="42">
        <f t="shared" si="43"/>
        <v>0.5</v>
      </c>
      <c r="BW23" s="49">
        <v>0</v>
      </c>
      <c r="BX23" s="42" t="s">
        <v>262</v>
      </c>
      <c r="BY23" s="49">
        <v>0</v>
      </c>
      <c r="BZ23" s="42">
        <f>(BY23/AU23)</f>
        <v>0</v>
      </c>
      <c r="CA23" s="49">
        <v>0</v>
      </c>
      <c r="CB23" s="42">
        <f>(CA23/AW23)</f>
        <v>0</v>
      </c>
      <c r="CC23" s="49">
        <v>0</v>
      </c>
      <c r="CD23" s="42" t="s">
        <v>262</v>
      </c>
      <c r="CE23" s="60">
        <v>309482000</v>
      </c>
      <c r="CF23" s="60">
        <v>390246000</v>
      </c>
      <c r="CG23" s="60">
        <v>390246000</v>
      </c>
      <c r="CH23" s="60">
        <v>390246000</v>
      </c>
      <c r="CI23" s="60">
        <v>450000000</v>
      </c>
      <c r="CJ23" s="60">
        <v>450000000</v>
      </c>
      <c r="CK23" s="43">
        <v>400000000</v>
      </c>
      <c r="CL23" s="44">
        <f t="shared" ref="CL23:CL38" si="46">(((CK23/130.813)*100)-((CE23/103.551)*100))/((CE23/103.551)*100)</f>
        <v>2.3123330622532308E-2</v>
      </c>
      <c r="CM23" s="44">
        <f t="shared" si="39"/>
        <v>-9.0611517273637143E-2</v>
      </c>
      <c r="CN23" s="44">
        <f t="shared" ref="CN23:CN38" si="47">(((CK23/130.813)*100)-((CJ23/122.515)*100))/((CJ23/122.515)*100)</f>
        <v>-0.16749694432340639</v>
      </c>
      <c r="CO23" s="60">
        <v>22792068000</v>
      </c>
      <c r="CP23" s="43">
        <f t="shared" ref="CP23:CP38" si="48">(CK23+CQ23)</f>
        <v>418500000</v>
      </c>
      <c r="CQ23" s="46">
        <v>18500000</v>
      </c>
      <c r="CR23" s="48">
        <f t="shared" si="40"/>
        <v>4.4205495818399047E-2</v>
      </c>
      <c r="CS23" s="45">
        <f t="shared" ref="CS23:CS38" si="49">(CK23/CO23)</f>
        <v>1.7549965189644048E-2</v>
      </c>
      <c r="CT23" s="43">
        <f t="shared" ref="CT23:CT38" si="50">(CK23/BD23)</f>
        <v>13333333.333333334</v>
      </c>
      <c r="CU23" s="43">
        <f t="shared" ref="CU23:CU38" si="51">(CK23/D23)</f>
        <v>201.24816500546632</v>
      </c>
      <c r="CV23" s="46">
        <v>193463896</v>
      </c>
      <c r="CW23" s="47">
        <f>(CV23/DL23)</f>
        <v>0.3881246675623487</v>
      </c>
      <c r="CX23" s="46">
        <v>14452267</v>
      </c>
      <c r="CY23" s="47">
        <f>(CX23/DL23)</f>
        <v>2.8993943784205105E-2</v>
      </c>
      <c r="CZ23" s="46">
        <v>158995916</v>
      </c>
      <c r="DA23" s="47">
        <f>(CZ23/DL23)</f>
        <v>0.31897546941405086</v>
      </c>
      <c r="DB23" s="46">
        <v>100916911</v>
      </c>
      <c r="DC23" s="47">
        <f>(DB23/DL23)</f>
        <v>0.202458150296395</v>
      </c>
      <c r="DD23" s="46">
        <v>59975</v>
      </c>
      <c r="DE23" s="48">
        <f>(DD23/DL23)</f>
        <v>1.2032103880018969E-4</v>
      </c>
      <c r="DF23" s="46">
        <v>0</v>
      </c>
      <c r="DG23" s="48">
        <f>(DF23/DL23)</f>
        <v>0</v>
      </c>
      <c r="DH23" s="46">
        <v>30569165</v>
      </c>
      <c r="DI23" s="47">
        <f>(DH23/DL23)</f>
        <v>6.1327447904200097E-2</v>
      </c>
      <c r="DJ23" s="46">
        <v>450000000</v>
      </c>
      <c r="DK23" s="46">
        <v>450000000</v>
      </c>
      <c r="DL23" s="46">
        <v>498458130</v>
      </c>
      <c r="DM23" s="48">
        <f>(DK23-CJ23)/CJ23</f>
        <v>0</v>
      </c>
      <c r="DN23" s="48">
        <f>(DL23-CJ23)/CJ23</f>
        <v>0.10768473333333334</v>
      </c>
      <c r="DO23" s="46" t="s">
        <v>272</v>
      </c>
      <c r="DP23" s="46" t="s">
        <v>272</v>
      </c>
      <c r="DQ23" s="49">
        <v>0</v>
      </c>
      <c r="DR23" s="49" t="s">
        <v>671</v>
      </c>
      <c r="DS23" s="49" t="s">
        <v>714</v>
      </c>
      <c r="DT23" s="46">
        <v>351007</v>
      </c>
      <c r="DU23" s="46">
        <v>12480219</v>
      </c>
      <c r="DV23" s="46">
        <v>150015</v>
      </c>
      <c r="DW23" s="46">
        <v>31597246</v>
      </c>
      <c r="DX23" s="46">
        <v>247345</v>
      </c>
      <c r="DY23" s="46">
        <v>38079512</v>
      </c>
      <c r="DZ23" s="46">
        <v>31493194</v>
      </c>
      <c r="EA23" s="46">
        <v>0</v>
      </c>
      <c r="EB23" s="46">
        <v>64094229</v>
      </c>
      <c r="EC23" s="46">
        <v>36822682</v>
      </c>
      <c r="ED23" s="54" t="s">
        <v>589</v>
      </c>
      <c r="EE23" s="58">
        <v>32</v>
      </c>
      <c r="EF23" s="71" t="s">
        <v>611</v>
      </c>
      <c r="EG23" s="58">
        <v>74</v>
      </c>
      <c r="EH23" s="55">
        <v>38</v>
      </c>
      <c r="EI23" s="55">
        <v>33</v>
      </c>
      <c r="EJ23" s="58">
        <v>59</v>
      </c>
      <c r="EK23" s="46" t="s">
        <v>730</v>
      </c>
      <c r="EL23" s="46" t="s">
        <v>730</v>
      </c>
      <c r="EM23" s="46" t="s">
        <v>622</v>
      </c>
      <c r="EN23" s="97" t="s">
        <v>693</v>
      </c>
      <c r="EO23" s="46" t="s">
        <v>730</v>
      </c>
      <c r="EP23" s="103" t="s">
        <v>272</v>
      </c>
      <c r="EQ23" s="55">
        <v>542</v>
      </c>
      <c r="ER23" s="55">
        <v>0</v>
      </c>
      <c r="ES23" s="55">
        <v>4</v>
      </c>
      <c r="ET23" s="55" t="s">
        <v>670</v>
      </c>
      <c r="EU23" s="77" t="s">
        <v>758</v>
      </c>
      <c r="EV23" s="55" t="s">
        <v>272</v>
      </c>
      <c r="EW23" s="76" t="s">
        <v>654</v>
      </c>
      <c r="EX23" s="54" t="s">
        <v>694</v>
      </c>
      <c r="EY23" s="55" t="s">
        <v>738</v>
      </c>
      <c r="EZ23" s="55" t="s">
        <v>730</v>
      </c>
      <c r="FA23" s="55" t="s">
        <v>730</v>
      </c>
      <c r="FB23" s="55" t="s">
        <v>730</v>
      </c>
    </row>
    <row r="24" spans="1:158" x14ac:dyDescent="0.25">
      <c r="A24" s="65">
        <v>18</v>
      </c>
      <c r="B24" s="28" t="s">
        <v>368</v>
      </c>
      <c r="C24" s="29"/>
      <c r="D24" s="31">
        <v>1290518.8130068879</v>
      </c>
      <c r="E24" s="30">
        <v>859825</v>
      </c>
      <c r="F24" s="30">
        <v>849551</v>
      </c>
      <c r="G24" s="31">
        <f t="shared" si="18"/>
        <v>43017.293766896262</v>
      </c>
      <c r="H24" s="55" t="s">
        <v>521</v>
      </c>
      <c r="I24" s="55" t="s">
        <v>522</v>
      </c>
      <c r="J24" s="53" t="s">
        <v>369</v>
      </c>
      <c r="K24" s="53" t="s">
        <v>261</v>
      </c>
      <c r="L24" s="49">
        <v>1281</v>
      </c>
      <c r="M24" s="53" t="s">
        <v>370</v>
      </c>
      <c r="N24" s="49">
        <v>8139</v>
      </c>
      <c r="O24" s="54" t="s">
        <v>371</v>
      </c>
      <c r="P24" s="54" t="s">
        <v>372</v>
      </c>
      <c r="Q24" s="72">
        <v>30</v>
      </c>
      <c r="R24" s="100">
        <v>26</v>
      </c>
      <c r="S24" s="55">
        <v>18</v>
      </c>
      <c r="T24" s="47">
        <f t="shared" si="0"/>
        <v>0.6</v>
      </c>
      <c r="U24" s="55">
        <v>12</v>
      </c>
      <c r="V24" s="47">
        <f t="shared" si="1"/>
        <v>0.4</v>
      </c>
      <c r="W24" s="49">
        <v>7</v>
      </c>
      <c r="X24" s="35" t="s">
        <v>525</v>
      </c>
      <c r="Y24" s="37" t="s">
        <v>527</v>
      </c>
      <c r="Z24" s="47">
        <v>0.3</v>
      </c>
      <c r="AA24" s="37" t="s">
        <v>534</v>
      </c>
      <c r="AB24" s="39" t="s">
        <v>535</v>
      </c>
      <c r="AC24" s="57">
        <v>131</v>
      </c>
      <c r="AD24" s="53" t="s">
        <v>641</v>
      </c>
      <c r="AE24" s="49">
        <v>8</v>
      </c>
      <c r="AF24" s="48">
        <f t="shared" si="19"/>
        <v>0.26666666666666666</v>
      </c>
      <c r="AG24" s="49">
        <v>9</v>
      </c>
      <c r="AH24" s="48">
        <f t="shared" si="20"/>
        <v>0.3</v>
      </c>
      <c r="AI24" s="49">
        <v>6</v>
      </c>
      <c r="AJ24" s="48">
        <f t="shared" si="21"/>
        <v>0.2</v>
      </c>
      <c r="AK24" s="61">
        <v>0</v>
      </c>
      <c r="AL24" s="48">
        <f t="shared" si="22"/>
        <v>0</v>
      </c>
      <c r="AM24" s="49">
        <v>2</v>
      </c>
      <c r="AN24" s="48">
        <f t="shared" si="23"/>
        <v>6.6666666666666666E-2</v>
      </c>
      <c r="AO24" s="49">
        <v>1</v>
      </c>
      <c r="AP24" s="48">
        <f t="shared" si="24"/>
        <v>3.3333333333333333E-2</v>
      </c>
      <c r="AQ24" s="49">
        <v>1</v>
      </c>
      <c r="AR24" s="48">
        <f t="shared" si="25"/>
        <v>3.3333333333333333E-2</v>
      </c>
      <c r="AS24" s="49">
        <v>3</v>
      </c>
      <c r="AT24" s="48">
        <f t="shared" si="26"/>
        <v>0.1</v>
      </c>
      <c r="AU24" s="49">
        <v>0</v>
      </c>
      <c r="AV24" s="48">
        <f t="shared" si="27"/>
        <v>0</v>
      </c>
      <c r="AW24" s="49">
        <v>0</v>
      </c>
      <c r="AX24" s="48">
        <f t="shared" si="28"/>
        <v>0</v>
      </c>
      <c r="AY24" s="49">
        <v>0</v>
      </c>
      <c r="AZ24" s="48">
        <f t="shared" si="29"/>
        <v>0</v>
      </c>
      <c r="BA24" s="55">
        <v>6</v>
      </c>
      <c r="BB24" s="58">
        <v>26</v>
      </c>
      <c r="BC24" s="32">
        <v>2014</v>
      </c>
      <c r="BD24" s="34">
        <f t="shared" si="30"/>
        <v>30</v>
      </c>
      <c r="BE24" s="49">
        <v>19</v>
      </c>
      <c r="BF24" s="70">
        <f t="shared" si="31"/>
        <v>0.6333333333333333</v>
      </c>
      <c r="BG24" s="49">
        <v>11</v>
      </c>
      <c r="BH24" s="70">
        <f t="shared" si="32"/>
        <v>0.36666666666666664</v>
      </c>
      <c r="BI24" s="34">
        <v>3</v>
      </c>
      <c r="BJ24" s="42">
        <f t="shared" si="33"/>
        <v>0.375</v>
      </c>
      <c r="BK24" s="49">
        <v>2</v>
      </c>
      <c r="BL24" s="42">
        <f t="shared" si="34"/>
        <v>0.22222222222222221</v>
      </c>
      <c r="BM24" s="49">
        <v>3</v>
      </c>
      <c r="BN24" s="42">
        <f t="shared" si="35"/>
        <v>0.5</v>
      </c>
      <c r="BO24" s="49">
        <v>0</v>
      </c>
      <c r="BP24" s="42" t="s">
        <v>262</v>
      </c>
      <c r="BQ24" s="49">
        <v>1</v>
      </c>
      <c r="BR24" s="42">
        <f t="shared" si="36"/>
        <v>0.5</v>
      </c>
      <c r="BS24" s="49">
        <v>1</v>
      </c>
      <c r="BT24" s="42">
        <f t="shared" si="37"/>
        <v>1</v>
      </c>
      <c r="BU24" s="49">
        <v>0</v>
      </c>
      <c r="BV24" s="42">
        <f t="shared" si="43"/>
        <v>0</v>
      </c>
      <c r="BW24" s="49">
        <v>1</v>
      </c>
      <c r="BX24" s="42">
        <f t="shared" si="38"/>
        <v>0.33333333333333331</v>
      </c>
      <c r="BY24" s="49">
        <v>0</v>
      </c>
      <c r="BZ24" s="42" t="s">
        <v>262</v>
      </c>
      <c r="CA24" s="49">
        <v>0</v>
      </c>
      <c r="CB24" s="42" t="s">
        <v>262</v>
      </c>
      <c r="CC24" s="49">
        <v>0</v>
      </c>
      <c r="CD24" s="42" t="s">
        <v>262</v>
      </c>
      <c r="CE24" s="60">
        <v>200683242</v>
      </c>
      <c r="CF24" s="60">
        <v>210683242</v>
      </c>
      <c r="CG24" s="60">
        <v>217003739.25999999</v>
      </c>
      <c r="CH24" s="60">
        <v>223513851.43000001</v>
      </c>
      <c r="CI24" s="60">
        <v>227366851.43000001</v>
      </c>
      <c r="CJ24" s="60">
        <v>227366851</v>
      </c>
      <c r="CK24" s="43">
        <v>264966687</v>
      </c>
      <c r="CL24" s="44">
        <f t="shared" si="46"/>
        <v>4.5161873815935234E-2</v>
      </c>
      <c r="CM24" s="44">
        <f t="shared" si="39"/>
        <v>5.1755403883169585E-2</v>
      </c>
      <c r="CN24" s="44">
        <f t="shared" si="47"/>
        <v>9.1446587578872737E-2</v>
      </c>
      <c r="CO24" s="60">
        <v>21035949278</v>
      </c>
      <c r="CP24" s="43">
        <f t="shared" si="48"/>
        <v>315275000</v>
      </c>
      <c r="CQ24" s="46">
        <v>50308313</v>
      </c>
      <c r="CR24" s="48">
        <f t="shared" si="40"/>
        <v>0.15956962334469907</v>
      </c>
      <c r="CS24" s="45">
        <f t="shared" si="49"/>
        <v>1.2595898739740249E-2</v>
      </c>
      <c r="CT24" s="43">
        <f t="shared" si="50"/>
        <v>8832222.9000000004</v>
      </c>
      <c r="CU24" s="43">
        <f t="shared" si="51"/>
        <v>205.3179576535052</v>
      </c>
      <c r="CV24" s="46">
        <v>184613173.34</v>
      </c>
      <c r="CW24" s="47">
        <f>(CV24/DL24)</f>
        <v>0.69359435629407407</v>
      </c>
      <c r="CX24" s="46">
        <v>9951720.8000000007</v>
      </c>
      <c r="CY24" s="47">
        <f>(CX24/DL24)</f>
        <v>3.7388758653653445E-2</v>
      </c>
      <c r="CZ24" s="46">
        <v>25718618.100000001</v>
      </c>
      <c r="DA24" s="47">
        <f>(CZ24/DL24)</f>
        <v>9.6625219333563203E-2</v>
      </c>
      <c r="DB24" s="46">
        <v>44035040.200000003</v>
      </c>
      <c r="DC24" s="47">
        <f>(DB24/DL24)</f>
        <v>0.16544028147792564</v>
      </c>
      <c r="DD24" s="46">
        <v>1850241.56</v>
      </c>
      <c r="DE24" s="48">
        <f>(DD24/DL24)</f>
        <v>6.9513842407836887E-3</v>
      </c>
      <c r="DF24" s="46">
        <v>0</v>
      </c>
      <c r="DG24" s="48">
        <f>(DF24/DL24)</f>
        <v>0</v>
      </c>
      <c r="DH24" s="46">
        <v>0</v>
      </c>
      <c r="DI24" s="47">
        <f>(DH24/DL24)</f>
        <v>0</v>
      </c>
      <c r="DJ24" s="46">
        <v>227366851</v>
      </c>
      <c r="DK24" s="46">
        <v>266168794</v>
      </c>
      <c r="DL24" s="46">
        <v>266168794</v>
      </c>
      <c r="DM24" s="48">
        <f>(DK24-CJ24)/CJ24</f>
        <v>0.17065787219791331</v>
      </c>
      <c r="DN24" s="48">
        <f>(DL24-CJ24)/CJ24</f>
        <v>0.17065787219791331</v>
      </c>
      <c r="DO24" s="46">
        <v>100700</v>
      </c>
      <c r="DP24" s="46">
        <v>72217.34</v>
      </c>
      <c r="DQ24" s="49">
        <v>60</v>
      </c>
      <c r="DR24" s="49" t="s">
        <v>730</v>
      </c>
      <c r="DS24" s="49" t="s">
        <v>730</v>
      </c>
      <c r="DT24" s="46">
        <v>1524948.33</v>
      </c>
      <c r="DU24" s="46">
        <v>25658826.969999999</v>
      </c>
      <c r="DV24" s="46">
        <v>2678787.5099999998</v>
      </c>
      <c r="DW24" s="46">
        <v>13207971.140000001</v>
      </c>
      <c r="DX24" s="46">
        <v>1484177.91</v>
      </c>
      <c r="DY24" s="46">
        <v>3390917.65</v>
      </c>
      <c r="DZ24" s="46">
        <v>785363.39</v>
      </c>
      <c r="EA24" s="46">
        <v>0</v>
      </c>
      <c r="EB24" s="46">
        <v>996642.46</v>
      </c>
      <c r="EC24" s="46">
        <v>0</v>
      </c>
      <c r="ED24" s="73" t="s">
        <v>590</v>
      </c>
      <c r="EE24" s="58">
        <v>36</v>
      </c>
      <c r="EF24" s="53" t="s">
        <v>607</v>
      </c>
      <c r="EG24" s="58">
        <v>84</v>
      </c>
      <c r="EH24" s="55">
        <v>92</v>
      </c>
      <c r="EI24" s="55">
        <v>24</v>
      </c>
      <c r="EJ24" s="58">
        <v>69</v>
      </c>
      <c r="EK24" s="46">
        <v>186</v>
      </c>
      <c r="EL24" s="46">
        <v>0</v>
      </c>
      <c r="EM24" s="46" t="s">
        <v>622</v>
      </c>
      <c r="EN24" s="97" t="s">
        <v>630</v>
      </c>
      <c r="EO24" s="46">
        <v>0</v>
      </c>
      <c r="EP24" s="103">
        <f t="shared" ref="EP24:EP38" si="52">(EK24/Q24)</f>
        <v>6.2</v>
      </c>
      <c r="EQ24" s="55">
        <v>1249</v>
      </c>
      <c r="ER24" s="55">
        <v>0</v>
      </c>
      <c r="ES24" s="55">
        <v>3</v>
      </c>
      <c r="ET24" s="55" t="s">
        <v>670</v>
      </c>
      <c r="EU24" s="77" t="s">
        <v>696</v>
      </c>
      <c r="EV24" s="54" t="s">
        <v>695</v>
      </c>
      <c r="EW24" s="76" t="s">
        <v>765</v>
      </c>
      <c r="EX24" s="54" t="s">
        <v>764</v>
      </c>
      <c r="EY24" s="55" t="s">
        <v>739</v>
      </c>
      <c r="EZ24" s="55">
        <v>0</v>
      </c>
      <c r="FA24" s="55">
        <v>0</v>
      </c>
      <c r="FB24" s="55">
        <v>0</v>
      </c>
    </row>
    <row r="25" spans="1:158" x14ac:dyDescent="0.25">
      <c r="A25" s="65">
        <v>19</v>
      </c>
      <c r="B25" s="28" t="s">
        <v>373</v>
      </c>
      <c r="C25" s="29"/>
      <c r="D25" s="31">
        <v>5300618.5585638862</v>
      </c>
      <c r="E25" s="30">
        <v>3933504</v>
      </c>
      <c r="F25" s="30">
        <v>3905147</v>
      </c>
      <c r="G25" s="31">
        <f t="shared" si="18"/>
        <v>126205.20377533062</v>
      </c>
      <c r="H25" s="55" t="s">
        <v>374</v>
      </c>
      <c r="I25" s="55" t="s">
        <v>276</v>
      </c>
      <c r="J25" s="53" t="s">
        <v>375</v>
      </c>
      <c r="K25" s="53" t="s">
        <v>376</v>
      </c>
      <c r="L25" s="49">
        <v>7278</v>
      </c>
      <c r="M25" s="53" t="s">
        <v>377</v>
      </c>
      <c r="N25" s="49">
        <v>10679</v>
      </c>
      <c r="O25" s="54" t="s">
        <v>378</v>
      </c>
      <c r="P25" s="54" t="s">
        <v>379</v>
      </c>
      <c r="Q25" s="72">
        <v>42</v>
      </c>
      <c r="R25" s="100">
        <v>46</v>
      </c>
      <c r="S25" s="55">
        <v>26</v>
      </c>
      <c r="T25" s="47">
        <f t="shared" si="0"/>
        <v>0.61904761904761907</v>
      </c>
      <c r="U25" s="55">
        <v>16</v>
      </c>
      <c r="V25" s="47">
        <f t="shared" si="1"/>
        <v>0.38095238095238093</v>
      </c>
      <c r="W25" s="49">
        <v>5</v>
      </c>
      <c r="X25" s="35" t="s">
        <v>525</v>
      </c>
      <c r="Y25" s="37" t="s">
        <v>533</v>
      </c>
      <c r="Z25" s="47">
        <v>0.36</v>
      </c>
      <c r="AA25" s="37" t="s">
        <v>534</v>
      </c>
      <c r="AB25" s="39" t="s">
        <v>535</v>
      </c>
      <c r="AC25" s="57">
        <v>150</v>
      </c>
      <c r="AD25" s="53" t="s">
        <v>642</v>
      </c>
      <c r="AE25" s="49">
        <v>15</v>
      </c>
      <c r="AF25" s="48">
        <f t="shared" si="19"/>
        <v>0.35714285714285715</v>
      </c>
      <c r="AG25" s="49">
        <v>15</v>
      </c>
      <c r="AH25" s="48">
        <f t="shared" si="20"/>
        <v>0.35714285714285715</v>
      </c>
      <c r="AI25" s="49">
        <v>0</v>
      </c>
      <c r="AJ25" s="48">
        <f t="shared" si="21"/>
        <v>0</v>
      </c>
      <c r="AK25" s="61">
        <v>0</v>
      </c>
      <c r="AL25" s="48">
        <f t="shared" si="22"/>
        <v>0</v>
      </c>
      <c r="AM25" s="49">
        <v>0</v>
      </c>
      <c r="AN25" s="48">
        <f t="shared" si="23"/>
        <v>0</v>
      </c>
      <c r="AO25" s="49">
        <v>2</v>
      </c>
      <c r="AP25" s="48">
        <f t="shared" si="24"/>
        <v>4.7619047619047616E-2</v>
      </c>
      <c r="AQ25" s="49">
        <v>1</v>
      </c>
      <c r="AR25" s="48">
        <f t="shared" si="25"/>
        <v>2.3809523809523808E-2</v>
      </c>
      <c r="AS25" s="49">
        <v>4</v>
      </c>
      <c r="AT25" s="48">
        <f t="shared" si="26"/>
        <v>9.5238095238095233E-2</v>
      </c>
      <c r="AU25" s="49">
        <v>0</v>
      </c>
      <c r="AV25" s="48">
        <f t="shared" si="27"/>
        <v>0</v>
      </c>
      <c r="AW25" s="49">
        <v>0</v>
      </c>
      <c r="AX25" s="48">
        <f t="shared" si="28"/>
        <v>0</v>
      </c>
      <c r="AY25" s="49">
        <v>5</v>
      </c>
      <c r="AZ25" s="48">
        <f t="shared" si="29"/>
        <v>0.11904761904761904</v>
      </c>
      <c r="BA25" s="55">
        <v>12</v>
      </c>
      <c r="BB25" s="58">
        <v>49</v>
      </c>
      <c r="BC25" s="32">
        <v>2015</v>
      </c>
      <c r="BD25" s="34">
        <f t="shared" si="30"/>
        <v>42</v>
      </c>
      <c r="BE25" s="49">
        <v>26</v>
      </c>
      <c r="BF25" s="70">
        <f t="shared" si="31"/>
        <v>0.61904761904761907</v>
      </c>
      <c r="BG25" s="49">
        <v>16</v>
      </c>
      <c r="BH25" s="70">
        <f t="shared" si="32"/>
        <v>0.38095238095238093</v>
      </c>
      <c r="BI25" s="34">
        <v>7</v>
      </c>
      <c r="BJ25" s="42">
        <f t="shared" si="33"/>
        <v>0.46666666666666667</v>
      </c>
      <c r="BK25" s="49">
        <v>6</v>
      </c>
      <c r="BL25" s="42">
        <f t="shared" si="34"/>
        <v>0.4</v>
      </c>
      <c r="BM25" s="49">
        <v>0</v>
      </c>
      <c r="BN25" s="42" t="s">
        <v>262</v>
      </c>
      <c r="BO25" s="49">
        <v>0</v>
      </c>
      <c r="BP25" s="42" t="s">
        <v>262</v>
      </c>
      <c r="BQ25" s="49">
        <v>0</v>
      </c>
      <c r="BR25" s="42" t="s">
        <v>262</v>
      </c>
      <c r="BS25" s="49">
        <v>1</v>
      </c>
      <c r="BT25" s="42">
        <f t="shared" si="37"/>
        <v>0.5</v>
      </c>
      <c r="BU25" s="49">
        <v>0</v>
      </c>
      <c r="BV25" s="42">
        <f t="shared" si="43"/>
        <v>0</v>
      </c>
      <c r="BW25" s="49">
        <v>0</v>
      </c>
      <c r="BX25" s="42">
        <f t="shared" si="38"/>
        <v>0</v>
      </c>
      <c r="BY25" s="49">
        <v>0</v>
      </c>
      <c r="BZ25" s="42" t="s">
        <v>262</v>
      </c>
      <c r="CA25" s="49">
        <v>0</v>
      </c>
      <c r="CB25" s="42" t="s">
        <v>262</v>
      </c>
      <c r="CC25" s="49">
        <v>2</v>
      </c>
      <c r="CD25" s="42">
        <f t="shared" si="41"/>
        <v>0.4</v>
      </c>
      <c r="CE25" s="60">
        <v>225495000</v>
      </c>
      <c r="CF25" s="60">
        <v>286000000</v>
      </c>
      <c r="CG25" s="60">
        <v>303000000</v>
      </c>
      <c r="CH25" s="60">
        <v>320000000</v>
      </c>
      <c r="CI25" s="60">
        <v>302119791</v>
      </c>
      <c r="CJ25" s="60">
        <v>327000000</v>
      </c>
      <c r="CK25" s="43">
        <v>350000000</v>
      </c>
      <c r="CL25" s="44">
        <f t="shared" si="46"/>
        <v>0.22866792071556891</v>
      </c>
      <c r="CM25" s="44">
        <f t="shared" si="39"/>
        <v>-2.9610732496005796E-2</v>
      </c>
      <c r="CN25" s="44">
        <f t="shared" si="47"/>
        <v>2.4406060325954286E-3</v>
      </c>
      <c r="CO25" s="60">
        <v>95655861975</v>
      </c>
      <c r="CP25" s="43">
        <f t="shared" si="48"/>
        <v>556114723</v>
      </c>
      <c r="CQ25" s="46">
        <v>206114723</v>
      </c>
      <c r="CR25" s="48">
        <f t="shared" si="40"/>
        <v>0.37063345830532884</v>
      </c>
      <c r="CS25" s="45">
        <f t="shared" si="49"/>
        <v>3.6589498309206993E-3</v>
      </c>
      <c r="CT25" s="43">
        <f t="shared" si="50"/>
        <v>8333333.333333333</v>
      </c>
      <c r="CU25" s="43">
        <f t="shared" si="51"/>
        <v>66.030029539576347</v>
      </c>
      <c r="CV25" s="46">
        <v>172372953</v>
      </c>
      <c r="CW25" s="47">
        <f>(CV25/DL25)</f>
        <v>0.51153178454695447</v>
      </c>
      <c r="CX25" s="46">
        <v>6485090</v>
      </c>
      <c r="CY25" s="47">
        <f>(CX25/DL25)</f>
        <v>1.9245070661680949E-2</v>
      </c>
      <c r="CZ25" s="46">
        <v>154090002</v>
      </c>
      <c r="DA25" s="47">
        <f>(CZ25/DL25)</f>
        <v>0.45727553152671108</v>
      </c>
      <c r="DB25" s="46">
        <v>950000</v>
      </c>
      <c r="DC25" s="47">
        <f>(DB25/DL25)</f>
        <v>2.8192079259650835E-3</v>
      </c>
      <c r="DD25" s="46">
        <v>3076036</v>
      </c>
      <c r="DE25" s="48">
        <f>(DD25/DL25)</f>
        <v>9.1284053386883491E-3</v>
      </c>
      <c r="DF25" s="46">
        <v>0</v>
      </c>
      <c r="DG25" s="48">
        <f>(DF25/DL25)</f>
        <v>0</v>
      </c>
      <c r="DH25" s="46">
        <v>0</v>
      </c>
      <c r="DI25" s="47">
        <f>(DH25/DL25)</f>
        <v>0</v>
      </c>
      <c r="DJ25" s="46">
        <v>327000000</v>
      </c>
      <c r="DK25" s="46">
        <v>347000000</v>
      </c>
      <c r="DL25" s="46">
        <v>336974081</v>
      </c>
      <c r="DM25" s="48">
        <f>(DK25-CJ25)/CJ25</f>
        <v>6.1162079510703363E-2</v>
      </c>
      <c r="DN25" s="48">
        <f>(DL25-CJ25)/CJ25</f>
        <v>3.0501776758409788E-2</v>
      </c>
      <c r="DO25" s="46" t="s">
        <v>272</v>
      </c>
      <c r="DP25" s="46" t="s">
        <v>272</v>
      </c>
      <c r="DQ25" s="55">
        <v>60</v>
      </c>
      <c r="DR25" s="55" t="s">
        <v>671</v>
      </c>
      <c r="DS25" s="55" t="s">
        <v>669</v>
      </c>
      <c r="DT25" s="46">
        <v>26263157</v>
      </c>
      <c r="DU25" s="46">
        <v>22220001</v>
      </c>
      <c r="DV25" s="46">
        <v>886800</v>
      </c>
      <c r="DW25" s="46">
        <v>6651815</v>
      </c>
      <c r="DX25" s="46">
        <v>506366</v>
      </c>
      <c r="DY25" s="46">
        <v>5629464</v>
      </c>
      <c r="DZ25" s="46">
        <v>125664319</v>
      </c>
      <c r="EA25" s="46">
        <v>0</v>
      </c>
      <c r="EB25" s="46">
        <v>250000</v>
      </c>
      <c r="EC25" s="46">
        <v>0</v>
      </c>
      <c r="ED25" s="54" t="s">
        <v>591</v>
      </c>
      <c r="EE25" s="58">
        <v>55</v>
      </c>
      <c r="EF25" s="71" t="s">
        <v>612</v>
      </c>
      <c r="EG25" s="58">
        <v>79</v>
      </c>
      <c r="EH25" s="55">
        <v>113</v>
      </c>
      <c r="EI25" s="55">
        <v>24</v>
      </c>
      <c r="EJ25" s="58">
        <v>70</v>
      </c>
      <c r="EK25" s="46">
        <v>437</v>
      </c>
      <c r="EL25" s="46">
        <v>0</v>
      </c>
      <c r="EM25" s="46" t="s">
        <v>624</v>
      </c>
      <c r="EN25" s="46" t="s">
        <v>272</v>
      </c>
      <c r="EO25" s="46">
        <v>0</v>
      </c>
      <c r="EP25" s="103">
        <f t="shared" si="52"/>
        <v>10.404761904761905</v>
      </c>
      <c r="EQ25" s="55">
        <v>369</v>
      </c>
      <c r="ER25" s="55">
        <v>0</v>
      </c>
      <c r="ES25" s="55">
        <v>3</v>
      </c>
      <c r="ET25" s="55" t="s">
        <v>670</v>
      </c>
      <c r="EU25" s="77" t="s">
        <v>758</v>
      </c>
      <c r="EV25" s="55" t="s">
        <v>272</v>
      </c>
      <c r="EW25" s="76" t="s">
        <v>653</v>
      </c>
      <c r="EX25" s="54" t="s">
        <v>697</v>
      </c>
      <c r="EY25" s="55" t="s">
        <v>756</v>
      </c>
      <c r="EZ25" s="55">
        <v>0</v>
      </c>
      <c r="FA25" s="55">
        <v>0</v>
      </c>
      <c r="FB25" s="55">
        <v>0</v>
      </c>
    </row>
    <row r="26" spans="1:158" x14ac:dyDescent="0.25">
      <c r="A26" s="65">
        <v>20</v>
      </c>
      <c r="B26" s="28" t="s">
        <v>380</v>
      </c>
      <c r="C26" s="29"/>
      <c r="D26" s="31">
        <v>4084674.0375402197</v>
      </c>
      <c r="E26" s="30">
        <v>2910739</v>
      </c>
      <c r="F26" s="30">
        <v>2870261</v>
      </c>
      <c r="G26" s="31">
        <f t="shared" si="18"/>
        <v>97254.143750957606</v>
      </c>
      <c r="H26" s="55" t="s">
        <v>259</v>
      </c>
      <c r="I26" s="55" t="s">
        <v>260</v>
      </c>
      <c r="J26" s="53" t="s">
        <v>568</v>
      </c>
      <c r="K26" s="53" t="s">
        <v>261</v>
      </c>
      <c r="L26" s="49">
        <v>5164</v>
      </c>
      <c r="M26" s="53" t="s">
        <v>261</v>
      </c>
      <c r="N26" s="49">
        <v>2528</v>
      </c>
      <c r="O26" s="54" t="s">
        <v>381</v>
      </c>
      <c r="P26" s="54" t="s">
        <v>382</v>
      </c>
      <c r="Q26" s="72">
        <v>42</v>
      </c>
      <c r="R26" s="100">
        <v>33</v>
      </c>
      <c r="S26" s="55">
        <v>25</v>
      </c>
      <c r="T26" s="47">
        <f t="shared" si="0"/>
        <v>0.59523809523809523</v>
      </c>
      <c r="U26" s="55">
        <v>17</v>
      </c>
      <c r="V26" s="47">
        <f t="shared" si="1"/>
        <v>0.40476190476190477</v>
      </c>
      <c r="W26" s="49">
        <v>8</v>
      </c>
      <c r="X26" s="54" t="s">
        <v>517</v>
      </c>
      <c r="Y26" s="37" t="s">
        <v>528</v>
      </c>
      <c r="Z26" s="47">
        <v>0.38095238095238093</v>
      </c>
      <c r="AA26" s="37" t="s">
        <v>534</v>
      </c>
      <c r="AB26" s="39" t="s">
        <v>535</v>
      </c>
      <c r="AC26" s="57">
        <v>141</v>
      </c>
      <c r="AD26" s="53" t="s">
        <v>723</v>
      </c>
      <c r="AE26" s="49">
        <v>16</v>
      </c>
      <c r="AF26" s="48">
        <f t="shared" si="19"/>
        <v>0.38095238095238093</v>
      </c>
      <c r="AG26" s="49">
        <v>4</v>
      </c>
      <c r="AH26" s="48">
        <f t="shared" si="20"/>
        <v>9.5238095238095233E-2</v>
      </c>
      <c r="AI26" s="49">
        <v>8</v>
      </c>
      <c r="AJ26" s="48">
        <f t="shared" si="21"/>
        <v>0.19047619047619047</v>
      </c>
      <c r="AK26" s="61">
        <v>1</v>
      </c>
      <c r="AL26" s="48">
        <f t="shared" si="22"/>
        <v>2.3809523809523808E-2</v>
      </c>
      <c r="AM26" s="49">
        <v>9</v>
      </c>
      <c r="AN26" s="48">
        <f t="shared" si="23"/>
        <v>0.21428571428571427</v>
      </c>
      <c r="AO26" s="49">
        <v>0</v>
      </c>
      <c r="AP26" s="48">
        <f t="shared" si="24"/>
        <v>0</v>
      </c>
      <c r="AQ26" s="49">
        <v>0</v>
      </c>
      <c r="AR26" s="48">
        <f t="shared" si="25"/>
        <v>0</v>
      </c>
      <c r="AS26" s="49">
        <v>2</v>
      </c>
      <c r="AT26" s="48">
        <f t="shared" si="26"/>
        <v>4.7619047619047616E-2</v>
      </c>
      <c r="AU26" s="49">
        <v>1</v>
      </c>
      <c r="AV26" s="48">
        <f t="shared" si="27"/>
        <v>2.3809523809523808E-2</v>
      </c>
      <c r="AW26" s="49">
        <v>1</v>
      </c>
      <c r="AX26" s="48">
        <f t="shared" si="28"/>
        <v>2.3809523809523808E-2</v>
      </c>
      <c r="AY26" s="49">
        <v>0</v>
      </c>
      <c r="AZ26" s="48">
        <f t="shared" si="29"/>
        <v>0</v>
      </c>
      <c r="BA26" s="55">
        <v>6</v>
      </c>
      <c r="BB26" s="58">
        <v>32</v>
      </c>
      <c r="BC26" s="32">
        <v>2016</v>
      </c>
      <c r="BD26" s="34">
        <f t="shared" si="30"/>
        <v>42</v>
      </c>
      <c r="BE26" s="67">
        <v>24</v>
      </c>
      <c r="BF26" s="70">
        <f t="shared" si="31"/>
        <v>0.5714285714285714</v>
      </c>
      <c r="BG26" s="67">
        <v>18</v>
      </c>
      <c r="BH26" s="70">
        <f t="shared" si="32"/>
        <v>0.42857142857142855</v>
      </c>
      <c r="BI26" s="34">
        <v>7</v>
      </c>
      <c r="BJ26" s="42">
        <f t="shared" si="33"/>
        <v>0.4375</v>
      </c>
      <c r="BK26" s="49">
        <v>2</v>
      </c>
      <c r="BL26" s="42">
        <f t="shared" si="34"/>
        <v>0.5</v>
      </c>
      <c r="BM26" s="49">
        <v>3</v>
      </c>
      <c r="BN26" s="42">
        <f t="shared" si="35"/>
        <v>0.375</v>
      </c>
      <c r="BO26" s="49">
        <v>1</v>
      </c>
      <c r="BP26" s="42">
        <f t="shared" si="42"/>
        <v>1</v>
      </c>
      <c r="BQ26" s="49">
        <v>4</v>
      </c>
      <c r="BR26" s="42">
        <f t="shared" si="36"/>
        <v>0.44444444444444442</v>
      </c>
      <c r="BS26" s="49">
        <v>0</v>
      </c>
      <c r="BT26" s="42" t="s">
        <v>262</v>
      </c>
      <c r="BU26" s="49">
        <v>0</v>
      </c>
      <c r="BV26" s="42" t="s">
        <v>262</v>
      </c>
      <c r="BW26" s="49">
        <v>1</v>
      </c>
      <c r="BX26" s="42">
        <f t="shared" si="38"/>
        <v>0.5</v>
      </c>
      <c r="BY26" s="49">
        <v>0</v>
      </c>
      <c r="BZ26" s="42">
        <f>(BY26/AU26)</f>
        <v>0</v>
      </c>
      <c r="CA26" s="49">
        <v>0</v>
      </c>
      <c r="CB26" s="42">
        <f>(CA26/AW26)</f>
        <v>0</v>
      </c>
      <c r="CC26" s="49">
        <v>0</v>
      </c>
      <c r="CD26" s="42" t="s">
        <v>262</v>
      </c>
      <c r="CE26" s="60">
        <v>406100999.94</v>
      </c>
      <c r="CF26" s="60">
        <v>466677883.04000002</v>
      </c>
      <c r="CG26" s="60">
        <v>329990255.70999998</v>
      </c>
      <c r="CH26" s="60">
        <v>605000000</v>
      </c>
      <c r="CI26" s="60">
        <v>605000000</v>
      </c>
      <c r="CJ26" s="60">
        <v>397297350</v>
      </c>
      <c r="CK26" s="43">
        <v>397297349.93000001</v>
      </c>
      <c r="CL26" s="44">
        <f t="shared" si="46"/>
        <v>-0.22556494898624219</v>
      </c>
      <c r="CM26" s="44">
        <f t="shared" si="39"/>
        <v>-0.41737621250742729</v>
      </c>
      <c r="CN26" s="44">
        <f t="shared" si="47"/>
        <v>-6.3434062528846008E-2</v>
      </c>
      <c r="CO26" s="60">
        <v>67019786656</v>
      </c>
      <c r="CP26" s="43">
        <f t="shared" si="48"/>
        <v>472597349.93000001</v>
      </c>
      <c r="CQ26" s="46">
        <v>75300000</v>
      </c>
      <c r="CR26" s="48">
        <f t="shared" si="40"/>
        <v>0.15933225188662878</v>
      </c>
      <c r="CS26" s="45">
        <f t="shared" si="49"/>
        <v>5.9280604990471367E-3</v>
      </c>
      <c r="CT26" s="43">
        <f t="shared" si="50"/>
        <v>9459460.7126190476</v>
      </c>
      <c r="CU26" s="43">
        <f t="shared" si="51"/>
        <v>97.26537448977237</v>
      </c>
      <c r="CV26" s="55" t="s">
        <v>272</v>
      </c>
      <c r="CW26" s="55" t="s">
        <v>272</v>
      </c>
      <c r="CX26" s="55" t="s">
        <v>272</v>
      </c>
      <c r="CY26" s="55" t="s">
        <v>272</v>
      </c>
      <c r="CZ26" s="55" t="s">
        <v>272</v>
      </c>
      <c r="DA26" s="55" t="s">
        <v>272</v>
      </c>
      <c r="DB26" s="55" t="s">
        <v>272</v>
      </c>
      <c r="DC26" s="55" t="s">
        <v>272</v>
      </c>
      <c r="DD26" s="55" t="s">
        <v>272</v>
      </c>
      <c r="DE26" s="55" t="s">
        <v>272</v>
      </c>
      <c r="DF26" s="55" t="s">
        <v>272</v>
      </c>
      <c r="DG26" s="55" t="s">
        <v>272</v>
      </c>
      <c r="DH26" s="55" t="s">
        <v>272</v>
      </c>
      <c r="DI26" s="55" t="s">
        <v>272</v>
      </c>
      <c r="DJ26" s="46">
        <v>397297350</v>
      </c>
      <c r="DK26" s="46">
        <v>738954916.74000001</v>
      </c>
      <c r="DL26" s="46">
        <v>738954916.74000001</v>
      </c>
      <c r="DM26" s="48">
        <f>(DK26-CJ26)/CJ26</f>
        <v>0.85995430561014319</v>
      </c>
      <c r="DN26" s="48">
        <f>(DL26-CJ26)/CJ26</f>
        <v>0.85995430561014319</v>
      </c>
      <c r="DO26" s="46">
        <v>54744</v>
      </c>
      <c r="DP26" s="46">
        <v>42000</v>
      </c>
      <c r="DQ26" s="49">
        <v>0</v>
      </c>
      <c r="DR26" s="49" t="s">
        <v>671</v>
      </c>
      <c r="DS26" s="49" t="s">
        <v>730</v>
      </c>
      <c r="DT26" s="46" t="s">
        <v>272</v>
      </c>
      <c r="DU26" s="46" t="s">
        <v>272</v>
      </c>
      <c r="DV26" s="46" t="s">
        <v>272</v>
      </c>
      <c r="DW26" s="46" t="s">
        <v>272</v>
      </c>
      <c r="DX26" s="46" t="s">
        <v>272</v>
      </c>
      <c r="DY26" s="46" t="s">
        <v>272</v>
      </c>
      <c r="DZ26" s="46" t="s">
        <v>272</v>
      </c>
      <c r="EA26" s="46" t="s">
        <v>272</v>
      </c>
      <c r="EB26" s="46" t="s">
        <v>272</v>
      </c>
      <c r="EC26" s="46" t="s">
        <v>272</v>
      </c>
      <c r="ED26" s="54" t="s">
        <v>592</v>
      </c>
      <c r="EE26" s="58">
        <v>42</v>
      </c>
      <c r="EF26" s="71" t="s">
        <v>613</v>
      </c>
      <c r="EG26" s="58">
        <v>50</v>
      </c>
      <c r="EH26" s="55">
        <v>71</v>
      </c>
      <c r="EI26" s="72">
        <v>40</v>
      </c>
      <c r="EJ26" s="58">
        <v>44</v>
      </c>
      <c r="EK26" s="46">
        <v>340</v>
      </c>
      <c r="EL26" s="46">
        <v>0</v>
      </c>
      <c r="EM26" s="46" t="s">
        <v>624</v>
      </c>
      <c r="EN26" s="46" t="s">
        <v>272</v>
      </c>
      <c r="EO26" s="46">
        <v>0</v>
      </c>
      <c r="EP26" s="103">
        <f t="shared" si="52"/>
        <v>8.0952380952380949</v>
      </c>
      <c r="EQ26" s="55">
        <v>261</v>
      </c>
      <c r="ER26" s="55">
        <v>0</v>
      </c>
      <c r="ES26" s="55">
        <v>7</v>
      </c>
      <c r="ET26" s="55" t="s">
        <v>670</v>
      </c>
      <c r="EU26" s="77" t="s">
        <v>698</v>
      </c>
      <c r="EV26" s="54" t="s">
        <v>699</v>
      </c>
      <c r="EW26" s="76" t="s">
        <v>698</v>
      </c>
      <c r="EX26" s="54" t="s">
        <v>699</v>
      </c>
      <c r="EY26" s="55" t="s">
        <v>742</v>
      </c>
      <c r="EZ26" s="55">
        <v>23</v>
      </c>
      <c r="FA26" s="55">
        <v>2</v>
      </c>
      <c r="FB26" s="55">
        <v>0</v>
      </c>
    </row>
    <row r="27" spans="1:158" x14ac:dyDescent="0.25">
      <c r="A27" s="65">
        <v>21</v>
      </c>
      <c r="B27" s="28" t="s">
        <v>383</v>
      </c>
      <c r="C27" s="29"/>
      <c r="D27" s="31">
        <v>6371380.8152019549</v>
      </c>
      <c r="E27" s="30">
        <v>4555614</v>
      </c>
      <c r="F27" s="30">
        <v>4507071</v>
      </c>
      <c r="G27" s="31">
        <f t="shared" si="18"/>
        <v>155399.53207809647</v>
      </c>
      <c r="H27" s="55" t="s">
        <v>351</v>
      </c>
      <c r="I27" s="55" t="s">
        <v>384</v>
      </c>
      <c r="J27" s="53" t="s">
        <v>385</v>
      </c>
      <c r="K27" s="53" t="s">
        <v>386</v>
      </c>
      <c r="L27" s="49" t="s">
        <v>558</v>
      </c>
      <c r="M27" s="53" t="s">
        <v>387</v>
      </c>
      <c r="N27" s="49">
        <v>5480</v>
      </c>
      <c r="O27" s="54" t="s">
        <v>388</v>
      </c>
      <c r="P27" s="54" t="s">
        <v>389</v>
      </c>
      <c r="Q27" s="72">
        <v>41</v>
      </c>
      <c r="R27" s="100">
        <v>33</v>
      </c>
      <c r="S27" s="55">
        <v>26</v>
      </c>
      <c r="T27" s="47">
        <f t="shared" si="0"/>
        <v>0.63414634146341464</v>
      </c>
      <c r="U27" s="55">
        <v>15</v>
      </c>
      <c r="V27" s="47">
        <f t="shared" si="1"/>
        <v>0.36585365853658536</v>
      </c>
      <c r="W27" s="49">
        <v>8</v>
      </c>
      <c r="X27" s="54" t="s">
        <v>519</v>
      </c>
      <c r="Y27" s="37" t="s">
        <v>527</v>
      </c>
      <c r="Z27" s="47">
        <v>0.28999999999999998</v>
      </c>
      <c r="AA27" s="37" t="s">
        <v>534</v>
      </c>
      <c r="AB27" s="39" t="s">
        <v>535</v>
      </c>
      <c r="AC27" s="57">
        <v>140</v>
      </c>
      <c r="AD27" s="53" t="s">
        <v>724</v>
      </c>
      <c r="AE27" s="49">
        <v>6</v>
      </c>
      <c r="AF27" s="48">
        <f t="shared" si="19"/>
        <v>0.14634146341463414</v>
      </c>
      <c r="AG27" s="49">
        <v>12</v>
      </c>
      <c r="AH27" s="48">
        <f t="shared" si="20"/>
        <v>0.29268292682926828</v>
      </c>
      <c r="AI27" s="49">
        <v>5</v>
      </c>
      <c r="AJ27" s="48">
        <f t="shared" si="21"/>
        <v>0.12195121951219512</v>
      </c>
      <c r="AK27" s="61">
        <v>2</v>
      </c>
      <c r="AL27" s="48">
        <f t="shared" si="22"/>
        <v>4.878048780487805E-2</v>
      </c>
      <c r="AM27" s="49">
        <v>0</v>
      </c>
      <c r="AN27" s="48">
        <f t="shared" si="23"/>
        <v>0</v>
      </c>
      <c r="AO27" s="49">
        <v>1</v>
      </c>
      <c r="AP27" s="48">
        <f t="shared" si="24"/>
        <v>2.4390243902439025E-2</v>
      </c>
      <c r="AQ27" s="49">
        <v>4</v>
      </c>
      <c r="AR27" s="48">
        <f t="shared" si="25"/>
        <v>9.7560975609756101E-2</v>
      </c>
      <c r="AS27" s="49">
        <v>2</v>
      </c>
      <c r="AT27" s="48">
        <f t="shared" si="26"/>
        <v>4.878048780487805E-2</v>
      </c>
      <c r="AU27" s="49">
        <v>0</v>
      </c>
      <c r="AV27" s="48">
        <f t="shared" si="27"/>
        <v>0</v>
      </c>
      <c r="AW27" s="49">
        <v>5</v>
      </c>
      <c r="AX27" s="48">
        <f t="shared" si="28"/>
        <v>0.12195121951219512</v>
      </c>
      <c r="AY27" s="49">
        <v>4</v>
      </c>
      <c r="AZ27" s="48">
        <f t="shared" si="29"/>
        <v>9.7560975609756101E-2</v>
      </c>
      <c r="BA27" s="55">
        <v>12</v>
      </c>
      <c r="BB27" s="58">
        <v>37</v>
      </c>
      <c r="BC27" s="32">
        <v>2018</v>
      </c>
      <c r="BD27" s="34">
        <f t="shared" si="30"/>
        <v>41</v>
      </c>
      <c r="BE27" s="67">
        <v>29</v>
      </c>
      <c r="BF27" s="70">
        <f t="shared" si="31"/>
        <v>0.70731707317073167</v>
      </c>
      <c r="BG27" s="67">
        <v>12</v>
      </c>
      <c r="BH27" s="70">
        <f t="shared" si="32"/>
        <v>0.29268292682926828</v>
      </c>
      <c r="BI27" s="34">
        <v>2</v>
      </c>
      <c r="BJ27" s="42">
        <f t="shared" si="33"/>
        <v>0.33333333333333331</v>
      </c>
      <c r="BK27" s="49">
        <v>3</v>
      </c>
      <c r="BL27" s="42">
        <f t="shared" si="34"/>
        <v>0.25</v>
      </c>
      <c r="BM27" s="49">
        <v>1</v>
      </c>
      <c r="BN27" s="42">
        <f t="shared" si="35"/>
        <v>0.2</v>
      </c>
      <c r="BO27" s="49">
        <v>1</v>
      </c>
      <c r="BP27" s="42">
        <f t="shared" si="42"/>
        <v>0.5</v>
      </c>
      <c r="BQ27" s="49">
        <v>0</v>
      </c>
      <c r="BR27" s="42" t="s">
        <v>262</v>
      </c>
      <c r="BS27" s="49">
        <v>0</v>
      </c>
      <c r="BT27" s="42">
        <f t="shared" si="37"/>
        <v>0</v>
      </c>
      <c r="BU27" s="49">
        <v>2</v>
      </c>
      <c r="BV27" s="42">
        <f t="shared" si="43"/>
        <v>0.5</v>
      </c>
      <c r="BW27" s="49">
        <v>1</v>
      </c>
      <c r="BX27" s="42">
        <f t="shared" si="38"/>
        <v>0.5</v>
      </c>
      <c r="BY27" s="49">
        <v>0</v>
      </c>
      <c r="BZ27" s="42" t="s">
        <v>262</v>
      </c>
      <c r="CA27" s="49">
        <v>2</v>
      </c>
      <c r="CB27" s="42">
        <f>(CA27/AW27)</f>
        <v>0.4</v>
      </c>
      <c r="CC27" s="49">
        <v>0</v>
      </c>
      <c r="CD27" s="42">
        <f t="shared" si="41"/>
        <v>0</v>
      </c>
      <c r="CE27" s="60">
        <v>158297128.80000001</v>
      </c>
      <c r="CF27" s="60">
        <v>168190904.47</v>
      </c>
      <c r="CG27" s="60">
        <v>166832062</v>
      </c>
      <c r="CH27" s="60">
        <v>147821569</v>
      </c>
      <c r="CI27" s="60">
        <v>144085371</v>
      </c>
      <c r="CJ27" s="60">
        <v>145071987</v>
      </c>
      <c r="CK27" s="43">
        <v>145071987</v>
      </c>
      <c r="CL27" s="44">
        <f t="shared" si="46"/>
        <v>-0.27453926195036898</v>
      </c>
      <c r="CM27" s="44">
        <f t="shared" si="39"/>
        <v>-0.12928972314705647</v>
      </c>
      <c r="CN27" s="44">
        <f t="shared" si="47"/>
        <v>-6.3434062363832408E-2</v>
      </c>
      <c r="CO27" s="60">
        <v>78366979720</v>
      </c>
      <c r="CP27" s="43">
        <f t="shared" si="48"/>
        <v>299448206</v>
      </c>
      <c r="CQ27" s="46">
        <v>154376219</v>
      </c>
      <c r="CR27" s="48">
        <f t="shared" si="40"/>
        <v>0.51553562822146282</v>
      </c>
      <c r="CS27" s="45">
        <f t="shared" si="49"/>
        <v>1.8511876751960143E-3</v>
      </c>
      <c r="CT27" s="43">
        <f t="shared" si="50"/>
        <v>3538341.1463414636</v>
      </c>
      <c r="CU27" s="43">
        <f t="shared" si="51"/>
        <v>22.769316606199691</v>
      </c>
      <c r="CV27" s="46">
        <v>91120600</v>
      </c>
      <c r="CW27" s="47">
        <f t="shared" ref="CW27:CW36" si="53">(CV27/DL27)</f>
        <v>0.54274312194366514</v>
      </c>
      <c r="CX27" s="46">
        <v>4610800</v>
      </c>
      <c r="CY27" s="47">
        <f t="shared" ref="CY27:CY36" si="54">(CX27/DL27)</f>
        <v>2.7463383545080381E-2</v>
      </c>
      <c r="CZ27" s="46">
        <v>67954600</v>
      </c>
      <c r="DA27" s="47">
        <f t="shared" ref="DA27:DA36" si="55">(CZ27/DL27)</f>
        <v>0.40475909678418481</v>
      </c>
      <c r="DB27" s="46">
        <v>2987700</v>
      </c>
      <c r="DC27" s="47">
        <f t="shared" ref="DC27:DC38" si="56">(DB27/DL27)</f>
        <v>1.7795686435680719E-2</v>
      </c>
      <c r="DD27" s="46">
        <v>1092300</v>
      </c>
      <c r="DE27" s="48">
        <f t="shared" ref="DE27:DE36" si="57">(DD27/DL27)</f>
        <v>6.5060843771777782E-3</v>
      </c>
      <c r="DF27" s="46">
        <v>0</v>
      </c>
      <c r="DG27" s="48">
        <f t="shared" ref="DG27:DG36" si="58">(DF27/DL27)</f>
        <v>0</v>
      </c>
      <c r="DH27" s="46">
        <v>0</v>
      </c>
      <c r="DI27" s="47">
        <f t="shared" ref="DI27:DI36" si="59">(DH27/DL27)</f>
        <v>0</v>
      </c>
      <c r="DJ27" s="46">
        <v>145071987</v>
      </c>
      <c r="DK27" s="46">
        <v>167972400</v>
      </c>
      <c r="DL27" s="46">
        <v>167889000</v>
      </c>
      <c r="DM27" s="48">
        <f t="shared" ref="DM27:DM36" si="60">(DK27-CJ27)/CJ27</f>
        <v>0.15785551348379892</v>
      </c>
      <c r="DN27" s="48">
        <f t="shared" ref="DN27:DN36" si="61">(DL27-CJ27)/CJ27</f>
        <v>0.15728062647959734</v>
      </c>
      <c r="DO27" s="46">
        <v>61724.46</v>
      </c>
      <c r="DP27" s="46">
        <v>55683.34</v>
      </c>
      <c r="DQ27" s="49">
        <v>46</v>
      </c>
      <c r="DR27" s="49" t="s">
        <v>671</v>
      </c>
      <c r="DS27" s="49" t="s">
        <v>669</v>
      </c>
      <c r="DT27" s="46">
        <v>8184700</v>
      </c>
      <c r="DU27" s="46">
        <v>45416400</v>
      </c>
      <c r="DV27" s="46">
        <v>308100</v>
      </c>
      <c r="DW27" s="46">
        <v>1217200</v>
      </c>
      <c r="DX27" s="46">
        <v>120000</v>
      </c>
      <c r="DY27" s="46">
        <v>19888000</v>
      </c>
      <c r="DZ27" s="46">
        <v>33842200</v>
      </c>
      <c r="EA27" s="46">
        <v>0</v>
      </c>
      <c r="EB27" s="46">
        <v>1216000</v>
      </c>
      <c r="EC27" s="46">
        <v>0</v>
      </c>
      <c r="ED27" s="54" t="s">
        <v>593</v>
      </c>
      <c r="EE27" s="58">
        <v>50</v>
      </c>
      <c r="EF27" s="71" t="s">
        <v>605</v>
      </c>
      <c r="EG27" s="58">
        <v>91</v>
      </c>
      <c r="EH27" s="55">
        <v>41</v>
      </c>
      <c r="EI27" s="72">
        <v>35</v>
      </c>
      <c r="EJ27" s="58">
        <v>123</v>
      </c>
      <c r="EK27" s="46">
        <v>152</v>
      </c>
      <c r="EL27" s="46">
        <v>0</v>
      </c>
      <c r="EM27" s="46" t="s">
        <v>622</v>
      </c>
      <c r="EN27" s="97" t="s">
        <v>700</v>
      </c>
      <c r="EO27" s="46">
        <v>0</v>
      </c>
      <c r="EP27" s="103">
        <f t="shared" si="52"/>
        <v>3.7073170731707319</v>
      </c>
      <c r="EQ27" s="55">
        <v>285</v>
      </c>
      <c r="ER27" s="55">
        <v>17</v>
      </c>
      <c r="ES27" s="55">
        <v>3</v>
      </c>
      <c r="ET27" s="55" t="s">
        <v>670</v>
      </c>
      <c r="EU27" s="77" t="s">
        <v>767</v>
      </c>
      <c r="EV27" s="54" t="s">
        <v>768</v>
      </c>
      <c r="EW27" s="76" t="s">
        <v>658</v>
      </c>
      <c r="EX27" s="54" t="s">
        <v>666</v>
      </c>
      <c r="EY27" s="55" t="s">
        <v>738</v>
      </c>
      <c r="EZ27" s="55">
        <v>0</v>
      </c>
      <c r="FA27" s="55">
        <v>1</v>
      </c>
      <c r="FB27" s="55">
        <v>0</v>
      </c>
    </row>
    <row r="28" spans="1:158" x14ac:dyDescent="0.25">
      <c r="A28" s="65">
        <v>22</v>
      </c>
      <c r="B28" s="28" t="s">
        <v>390</v>
      </c>
      <c r="C28" s="29"/>
      <c r="D28" s="31">
        <v>2091823.1692357811</v>
      </c>
      <c r="E28" s="30">
        <v>1597428</v>
      </c>
      <c r="F28" s="30">
        <v>1585115</v>
      </c>
      <c r="G28" s="31">
        <f t="shared" si="18"/>
        <v>83672.926769431244</v>
      </c>
      <c r="H28" s="55" t="s">
        <v>391</v>
      </c>
      <c r="I28" s="55" t="s">
        <v>276</v>
      </c>
      <c r="J28" s="53" t="s">
        <v>392</v>
      </c>
      <c r="K28" s="53" t="s">
        <v>261</v>
      </c>
      <c r="L28" s="49" t="s">
        <v>262</v>
      </c>
      <c r="M28" s="53" t="s">
        <v>393</v>
      </c>
      <c r="N28" s="49">
        <v>4974</v>
      </c>
      <c r="O28" s="54" t="s">
        <v>394</v>
      </c>
      <c r="P28" s="54" t="s">
        <v>395</v>
      </c>
      <c r="Q28" s="72">
        <v>25</v>
      </c>
      <c r="R28" s="100">
        <v>16</v>
      </c>
      <c r="S28" s="55">
        <v>15</v>
      </c>
      <c r="T28" s="47">
        <f t="shared" si="0"/>
        <v>0.6</v>
      </c>
      <c r="U28" s="55">
        <v>10</v>
      </c>
      <c r="V28" s="47">
        <f t="shared" si="1"/>
        <v>0.4</v>
      </c>
      <c r="W28" s="49">
        <v>6</v>
      </c>
      <c r="X28" s="35" t="s">
        <v>525</v>
      </c>
      <c r="Y28" s="37" t="s">
        <v>527</v>
      </c>
      <c r="Z28" s="47">
        <v>0.52</v>
      </c>
      <c r="AA28" s="37" t="s">
        <v>537</v>
      </c>
      <c r="AB28" s="39" t="s">
        <v>535</v>
      </c>
      <c r="AC28" s="57">
        <v>39</v>
      </c>
      <c r="AD28" s="53" t="s">
        <v>551</v>
      </c>
      <c r="AE28" s="49">
        <v>8</v>
      </c>
      <c r="AF28" s="48">
        <f t="shared" si="19"/>
        <v>0.32</v>
      </c>
      <c r="AG28" s="49">
        <v>13</v>
      </c>
      <c r="AH28" s="48">
        <f t="shared" si="20"/>
        <v>0.52</v>
      </c>
      <c r="AI28" s="49">
        <v>1</v>
      </c>
      <c r="AJ28" s="48">
        <f t="shared" si="21"/>
        <v>0.04</v>
      </c>
      <c r="AK28" s="61">
        <v>1</v>
      </c>
      <c r="AL28" s="48">
        <f t="shared" si="22"/>
        <v>0.04</v>
      </c>
      <c r="AM28" s="49">
        <v>1</v>
      </c>
      <c r="AN28" s="48">
        <f t="shared" si="23"/>
        <v>0.04</v>
      </c>
      <c r="AO28" s="49">
        <v>0</v>
      </c>
      <c r="AP28" s="48">
        <f t="shared" si="24"/>
        <v>0</v>
      </c>
      <c r="AQ28" s="49">
        <v>1</v>
      </c>
      <c r="AR28" s="48">
        <f t="shared" si="25"/>
        <v>0.04</v>
      </c>
      <c r="AS28" s="49">
        <v>0</v>
      </c>
      <c r="AT28" s="48">
        <f t="shared" si="26"/>
        <v>0</v>
      </c>
      <c r="AU28" s="49">
        <v>0</v>
      </c>
      <c r="AV28" s="48">
        <f t="shared" si="27"/>
        <v>0</v>
      </c>
      <c r="AW28" s="49">
        <v>0</v>
      </c>
      <c r="AX28" s="48">
        <f t="shared" si="28"/>
        <v>0</v>
      </c>
      <c r="AY28" s="49">
        <v>0</v>
      </c>
      <c r="AZ28" s="48">
        <f t="shared" si="29"/>
        <v>0</v>
      </c>
      <c r="BA28" s="55">
        <v>12</v>
      </c>
      <c r="BB28" s="58">
        <v>16</v>
      </c>
      <c r="BC28" s="32">
        <v>2015</v>
      </c>
      <c r="BD28" s="34">
        <f t="shared" si="30"/>
        <v>25</v>
      </c>
      <c r="BE28" s="49">
        <v>12</v>
      </c>
      <c r="BF28" s="70">
        <f t="shared" si="31"/>
        <v>0.48</v>
      </c>
      <c r="BG28" s="49">
        <v>13</v>
      </c>
      <c r="BH28" s="70">
        <f t="shared" si="32"/>
        <v>0.52</v>
      </c>
      <c r="BI28" s="34">
        <v>4</v>
      </c>
      <c r="BJ28" s="42">
        <f t="shared" si="33"/>
        <v>0.5</v>
      </c>
      <c r="BK28" s="49">
        <v>6</v>
      </c>
      <c r="BL28" s="42">
        <f t="shared" si="34"/>
        <v>0.46153846153846156</v>
      </c>
      <c r="BM28" s="49">
        <v>0</v>
      </c>
      <c r="BN28" s="42">
        <f t="shared" si="35"/>
        <v>0</v>
      </c>
      <c r="BO28" s="49">
        <v>1</v>
      </c>
      <c r="BP28" s="42">
        <f t="shared" si="42"/>
        <v>1</v>
      </c>
      <c r="BQ28" s="49">
        <v>1</v>
      </c>
      <c r="BR28" s="42">
        <f t="shared" si="36"/>
        <v>1</v>
      </c>
      <c r="BS28" s="49">
        <v>0</v>
      </c>
      <c r="BT28" s="42" t="s">
        <v>262</v>
      </c>
      <c r="BU28" s="49">
        <v>1</v>
      </c>
      <c r="BV28" s="42">
        <f t="shared" si="43"/>
        <v>1</v>
      </c>
      <c r="BW28" s="49">
        <v>0</v>
      </c>
      <c r="BX28" s="42" t="s">
        <v>262</v>
      </c>
      <c r="BY28" s="49">
        <v>0</v>
      </c>
      <c r="BZ28" s="42" t="s">
        <v>262</v>
      </c>
      <c r="CA28" s="49">
        <v>0</v>
      </c>
      <c r="CB28" s="42" t="s">
        <v>262</v>
      </c>
      <c r="CC28" s="49">
        <v>0</v>
      </c>
      <c r="CD28" s="42" t="s">
        <v>262</v>
      </c>
      <c r="CE28" s="60">
        <v>226982461</v>
      </c>
      <c r="CF28" s="60">
        <v>238331584</v>
      </c>
      <c r="CG28" s="60">
        <v>281010577</v>
      </c>
      <c r="CH28" s="60">
        <v>352510560</v>
      </c>
      <c r="CI28" s="60">
        <v>299633976</v>
      </c>
      <c r="CJ28" s="60">
        <v>283206860</v>
      </c>
      <c r="CK28" s="43">
        <v>305373359</v>
      </c>
      <c r="CL28" s="44">
        <f t="shared" si="46"/>
        <v>6.4981926042486635E-2</v>
      </c>
      <c r="CM28" s="44">
        <f t="shared" si="39"/>
        <v>-0.23142379743032634</v>
      </c>
      <c r="CN28" s="44">
        <f t="shared" si="47"/>
        <v>9.8706164848586936E-3</v>
      </c>
      <c r="CO28" s="60">
        <v>40107131167</v>
      </c>
      <c r="CP28" s="43">
        <f t="shared" si="48"/>
        <v>390389115</v>
      </c>
      <c r="CQ28" s="46">
        <v>85015756</v>
      </c>
      <c r="CR28" s="48">
        <f t="shared" si="40"/>
        <v>0.21777184028299559</v>
      </c>
      <c r="CS28" s="45">
        <f t="shared" si="49"/>
        <v>7.6139417134691518E-3</v>
      </c>
      <c r="CT28" s="43">
        <f t="shared" si="50"/>
        <v>12214934.359999999</v>
      </c>
      <c r="CU28" s="43">
        <f t="shared" si="51"/>
        <v>145.98430856445862</v>
      </c>
      <c r="CV28" s="46">
        <v>143674900</v>
      </c>
      <c r="CW28" s="47">
        <f t="shared" si="53"/>
        <v>0.47705586000452926</v>
      </c>
      <c r="CX28" s="46">
        <v>7439925</v>
      </c>
      <c r="CY28" s="47">
        <f t="shared" si="54"/>
        <v>2.4703409010510515E-2</v>
      </c>
      <c r="CZ28" s="46">
        <v>46556565</v>
      </c>
      <c r="DA28" s="47">
        <f t="shared" si="55"/>
        <v>0.15458568027492461</v>
      </c>
      <c r="DB28" s="46">
        <v>101380861</v>
      </c>
      <c r="DC28" s="47">
        <f t="shared" si="56"/>
        <v>0.33662340347795366</v>
      </c>
      <c r="DD28" s="46">
        <v>2117722</v>
      </c>
      <c r="DE28" s="48">
        <f t="shared" si="57"/>
        <v>7.0316505524661002E-3</v>
      </c>
      <c r="DF28" s="46">
        <v>0</v>
      </c>
      <c r="DG28" s="48">
        <f t="shared" si="58"/>
        <v>0</v>
      </c>
      <c r="DH28" s="46">
        <v>0</v>
      </c>
      <c r="DI28" s="47">
        <f t="shared" si="59"/>
        <v>0</v>
      </c>
      <c r="DJ28" s="46">
        <v>283206860</v>
      </c>
      <c r="DK28" s="46">
        <v>309521883</v>
      </c>
      <c r="DL28" s="46">
        <v>301169972</v>
      </c>
      <c r="DM28" s="48">
        <f t="shared" si="60"/>
        <v>9.2918028186181653E-2</v>
      </c>
      <c r="DN28" s="48">
        <f t="shared" si="61"/>
        <v>6.3427531381125446E-2</v>
      </c>
      <c r="DO28" s="46">
        <v>92572.1</v>
      </c>
      <c r="DP28" s="46">
        <v>67693.36</v>
      </c>
      <c r="DQ28" s="49" t="s">
        <v>730</v>
      </c>
      <c r="DR28" s="49" t="s">
        <v>671</v>
      </c>
      <c r="DS28" s="49" t="s">
        <v>714</v>
      </c>
      <c r="DT28" s="46">
        <v>19720937</v>
      </c>
      <c r="DU28" s="46">
        <v>18012183</v>
      </c>
      <c r="DV28" s="46">
        <v>622497</v>
      </c>
      <c r="DW28" s="46">
        <v>28432037</v>
      </c>
      <c r="DX28" s="46">
        <v>97018</v>
      </c>
      <c r="DY28" s="46">
        <v>0</v>
      </c>
      <c r="DZ28" s="46">
        <v>4299793</v>
      </c>
      <c r="EA28" s="46">
        <v>0</v>
      </c>
      <c r="EB28" s="46">
        <v>890989</v>
      </c>
      <c r="EC28" s="46">
        <v>9857033</v>
      </c>
      <c r="ED28" s="73" t="s">
        <v>594</v>
      </c>
      <c r="EE28" s="58">
        <v>2</v>
      </c>
      <c r="EF28" s="53" t="s">
        <v>614</v>
      </c>
      <c r="EG28" s="58">
        <v>90</v>
      </c>
      <c r="EH28" s="55">
        <v>26</v>
      </c>
      <c r="EI28" s="55">
        <v>25</v>
      </c>
      <c r="EJ28" s="58">
        <v>145</v>
      </c>
      <c r="EK28" s="46">
        <v>287</v>
      </c>
      <c r="EL28" s="46">
        <v>0</v>
      </c>
      <c r="EM28" s="46" t="s">
        <v>622</v>
      </c>
      <c r="EN28" s="97" t="s">
        <v>737</v>
      </c>
      <c r="EO28" s="46">
        <v>0</v>
      </c>
      <c r="EP28" s="103">
        <f t="shared" si="52"/>
        <v>11.48</v>
      </c>
      <c r="EQ28" s="55">
        <v>242</v>
      </c>
      <c r="ER28" s="55">
        <v>0</v>
      </c>
      <c r="ES28" s="55">
        <v>2</v>
      </c>
      <c r="ET28" s="55" t="s">
        <v>670</v>
      </c>
      <c r="EU28" s="77" t="s">
        <v>758</v>
      </c>
      <c r="EV28" s="55" t="s">
        <v>272</v>
      </c>
      <c r="EW28" s="76" t="s">
        <v>735</v>
      </c>
      <c r="EX28" s="54" t="s">
        <v>736</v>
      </c>
      <c r="EY28" s="55" t="s">
        <v>738</v>
      </c>
      <c r="EZ28" s="55">
        <v>11</v>
      </c>
      <c r="FA28" s="55">
        <v>0</v>
      </c>
      <c r="FB28" s="55">
        <v>0</v>
      </c>
    </row>
    <row r="29" spans="1:158" x14ac:dyDescent="0.25">
      <c r="A29" s="65">
        <v>23</v>
      </c>
      <c r="B29" s="28" t="s">
        <v>396</v>
      </c>
      <c r="C29" s="29"/>
      <c r="D29" s="31">
        <v>1709478.7003860385</v>
      </c>
      <c r="E29" s="30">
        <v>1215577</v>
      </c>
      <c r="F29" s="30">
        <v>1208177</v>
      </c>
      <c r="G29" s="31">
        <f t="shared" si="18"/>
        <v>68379.148015441548</v>
      </c>
      <c r="H29" s="55" t="s">
        <v>397</v>
      </c>
      <c r="I29" s="55" t="s">
        <v>268</v>
      </c>
      <c r="J29" s="53" t="s">
        <v>398</v>
      </c>
      <c r="K29" s="53" t="s">
        <v>399</v>
      </c>
      <c r="L29" s="49" t="s">
        <v>559</v>
      </c>
      <c r="M29" s="53" t="s">
        <v>400</v>
      </c>
      <c r="N29" s="49">
        <v>17175</v>
      </c>
      <c r="O29" s="54" t="s">
        <v>401</v>
      </c>
      <c r="P29" s="54" t="s">
        <v>402</v>
      </c>
      <c r="Q29" s="72">
        <v>25</v>
      </c>
      <c r="R29" s="100">
        <v>52</v>
      </c>
      <c r="S29" s="55">
        <v>15</v>
      </c>
      <c r="T29" s="47">
        <f t="shared" si="0"/>
        <v>0.6</v>
      </c>
      <c r="U29" s="55">
        <v>10</v>
      </c>
      <c r="V29" s="47">
        <f t="shared" si="1"/>
        <v>0.4</v>
      </c>
      <c r="W29" s="49">
        <v>7</v>
      </c>
      <c r="X29" s="35" t="s">
        <v>525</v>
      </c>
      <c r="Y29" s="37" t="s">
        <v>533</v>
      </c>
      <c r="Z29" s="47">
        <v>0.24</v>
      </c>
      <c r="AA29" s="37" t="s">
        <v>534</v>
      </c>
      <c r="AB29" s="39" t="s">
        <v>535</v>
      </c>
      <c r="AC29" s="57">
        <v>164</v>
      </c>
      <c r="AD29" s="53" t="s">
        <v>643</v>
      </c>
      <c r="AE29" s="49">
        <v>6</v>
      </c>
      <c r="AF29" s="48">
        <f t="shared" si="19"/>
        <v>0.24</v>
      </c>
      <c r="AG29" s="49">
        <v>6</v>
      </c>
      <c r="AH29" s="48">
        <f t="shared" si="20"/>
        <v>0.24</v>
      </c>
      <c r="AI29" s="49">
        <v>2</v>
      </c>
      <c r="AJ29" s="48">
        <f t="shared" si="21"/>
        <v>0.08</v>
      </c>
      <c r="AK29" s="61">
        <v>5</v>
      </c>
      <c r="AL29" s="48">
        <f t="shared" si="22"/>
        <v>0.2</v>
      </c>
      <c r="AM29" s="49">
        <v>1</v>
      </c>
      <c r="AN29" s="48">
        <f t="shared" si="23"/>
        <v>0.04</v>
      </c>
      <c r="AO29" s="49">
        <v>0</v>
      </c>
      <c r="AP29" s="48">
        <f t="shared" si="24"/>
        <v>0</v>
      </c>
      <c r="AQ29" s="49">
        <v>1</v>
      </c>
      <c r="AR29" s="48">
        <f t="shared" si="25"/>
        <v>0.04</v>
      </c>
      <c r="AS29" s="49">
        <v>0</v>
      </c>
      <c r="AT29" s="48">
        <f t="shared" si="26"/>
        <v>0</v>
      </c>
      <c r="AU29" s="49">
        <v>1</v>
      </c>
      <c r="AV29" s="48">
        <f t="shared" si="27"/>
        <v>0.04</v>
      </c>
      <c r="AW29" s="49">
        <v>0</v>
      </c>
      <c r="AX29" s="48">
        <f t="shared" si="28"/>
        <v>0</v>
      </c>
      <c r="AY29" s="49">
        <v>3</v>
      </c>
      <c r="AZ29" s="48">
        <f t="shared" si="29"/>
        <v>0.12</v>
      </c>
      <c r="BA29" s="55">
        <v>6</v>
      </c>
      <c r="BB29" s="58">
        <v>57</v>
      </c>
      <c r="BC29" s="32">
        <v>2016</v>
      </c>
      <c r="BD29" s="34">
        <f t="shared" si="30"/>
        <v>25</v>
      </c>
      <c r="BE29" s="49">
        <v>14</v>
      </c>
      <c r="BF29" s="70">
        <f t="shared" si="31"/>
        <v>0.56000000000000005</v>
      </c>
      <c r="BG29" s="49">
        <v>11</v>
      </c>
      <c r="BH29" s="70">
        <f t="shared" si="32"/>
        <v>0.44</v>
      </c>
      <c r="BI29" s="34">
        <v>3</v>
      </c>
      <c r="BJ29" s="42">
        <f t="shared" si="33"/>
        <v>0.5</v>
      </c>
      <c r="BK29" s="49">
        <v>3</v>
      </c>
      <c r="BL29" s="42">
        <f t="shared" si="34"/>
        <v>0.5</v>
      </c>
      <c r="BM29" s="49">
        <v>0</v>
      </c>
      <c r="BN29" s="42">
        <f t="shared" si="35"/>
        <v>0</v>
      </c>
      <c r="BO29" s="49">
        <v>3</v>
      </c>
      <c r="BP29" s="42">
        <f t="shared" si="42"/>
        <v>0.6</v>
      </c>
      <c r="BQ29" s="49">
        <v>1</v>
      </c>
      <c r="BR29" s="42">
        <f t="shared" si="36"/>
        <v>1</v>
      </c>
      <c r="BS29" s="49">
        <v>0</v>
      </c>
      <c r="BT29" s="42" t="s">
        <v>262</v>
      </c>
      <c r="BU29" s="49">
        <v>0</v>
      </c>
      <c r="BV29" s="42">
        <f t="shared" si="43"/>
        <v>0</v>
      </c>
      <c r="BW29" s="49">
        <v>0</v>
      </c>
      <c r="BX29" s="42" t="s">
        <v>262</v>
      </c>
      <c r="BY29" s="49">
        <v>0</v>
      </c>
      <c r="BZ29" s="42">
        <f>(BY29/AU29)</f>
        <v>0</v>
      </c>
      <c r="CA29" s="49">
        <v>0</v>
      </c>
      <c r="CB29" s="42" t="s">
        <v>262</v>
      </c>
      <c r="CC29" s="49">
        <v>1</v>
      </c>
      <c r="CD29" s="42">
        <f t="shared" si="41"/>
        <v>0.33333333333333331</v>
      </c>
      <c r="CE29" s="60">
        <v>317138239</v>
      </c>
      <c r="CF29" s="60">
        <v>338941446</v>
      </c>
      <c r="CG29" s="60">
        <v>338941446</v>
      </c>
      <c r="CH29" s="60">
        <v>340767863</v>
      </c>
      <c r="CI29" s="60">
        <v>340767863</v>
      </c>
      <c r="CJ29" s="60">
        <v>435872332</v>
      </c>
      <c r="CK29" s="43">
        <v>468858458</v>
      </c>
      <c r="CL29" s="44">
        <f t="shared" si="46"/>
        <v>0.17029819761965204</v>
      </c>
      <c r="CM29" s="44">
        <f t="shared" si="39"/>
        <v>0.22070589736614216</v>
      </c>
      <c r="CN29" s="44">
        <f t="shared" si="47"/>
        <v>7.4437607005939594E-3</v>
      </c>
      <c r="CO29" s="60">
        <v>28415664155</v>
      </c>
      <c r="CP29" s="43">
        <f t="shared" si="48"/>
        <v>629748441</v>
      </c>
      <c r="CQ29" s="46">
        <v>160889983</v>
      </c>
      <c r="CR29" s="48">
        <f t="shared" si="40"/>
        <v>0.25548293973466146</v>
      </c>
      <c r="CS29" s="45">
        <f t="shared" si="49"/>
        <v>1.6499999980380538E-2</v>
      </c>
      <c r="CT29" s="43">
        <f t="shared" si="50"/>
        <v>18754338.32</v>
      </c>
      <c r="CU29" s="43">
        <f t="shared" si="51"/>
        <v>274.26984489138198</v>
      </c>
      <c r="CV29" s="46">
        <v>242259000</v>
      </c>
      <c r="CW29" s="47">
        <f t="shared" si="53"/>
        <v>0.50602824879998998</v>
      </c>
      <c r="CX29" s="46">
        <v>19412000</v>
      </c>
      <c r="CY29" s="47">
        <f t="shared" si="54"/>
        <v>4.0547597264520223E-2</v>
      </c>
      <c r="CZ29" s="46">
        <v>113194000</v>
      </c>
      <c r="DA29" s="47">
        <f t="shared" si="55"/>
        <v>0.23643852899032056</v>
      </c>
      <c r="DB29" s="46">
        <v>87054000</v>
      </c>
      <c r="DC29" s="47">
        <f t="shared" si="56"/>
        <v>0.18183755060094497</v>
      </c>
      <c r="DD29" s="46">
        <v>16827000</v>
      </c>
      <c r="DE29" s="48">
        <f t="shared" si="57"/>
        <v>3.5148074344224289E-2</v>
      </c>
      <c r="DF29" s="46">
        <v>0</v>
      </c>
      <c r="DG29" s="48">
        <f t="shared" si="58"/>
        <v>0</v>
      </c>
      <c r="DH29" s="46">
        <v>0</v>
      </c>
      <c r="DI29" s="47">
        <f t="shared" si="59"/>
        <v>0</v>
      </c>
      <c r="DJ29" s="46">
        <v>435872332</v>
      </c>
      <c r="DK29" s="46">
        <v>478744000</v>
      </c>
      <c r="DL29" s="46">
        <v>478746000</v>
      </c>
      <c r="DM29" s="48">
        <f t="shared" si="60"/>
        <v>9.835831470027788E-2</v>
      </c>
      <c r="DN29" s="48">
        <f t="shared" si="61"/>
        <v>9.8362903199829627E-2</v>
      </c>
      <c r="DO29" s="46">
        <v>66284.02</v>
      </c>
      <c r="DP29" s="46">
        <v>42379.839999999997</v>
      </c>
      <c r="DQ29" s="49">
        <v>47</v>
      </c>
      <c r="DR29" s="49" t="s">
        <v>671</v>
      </c>
      <c r="DS29" s="55" t="s">
        <v>669</v>
      </c>
      <c r="DT29" s="46">
        <v>25570000</v>
      </c>
      <c r="DU29" s="46">
        <v>57337000</v>
      </c>
      <c r="DV29" s="46">
        <v>8733000</v>
      </c>
      <c r="DW29" s="46">
        <v>27818000</v>
      </c>
      <c r="DX29" s="46">
        <v>8246000</v>
      </c>
      <c r="DY29" s="46">
        <v>1477000</v>
      </c>
      <c r="DZ29" s="46">
        <v>1435000</v>
      </c>
      <c r="EA29" s="46">
        <v>0</v>
      </c>
      <c r="EB29" s="46">
        <v>87504000</v>
      </c>
      <c r="EC29" s="46">
        <v>0</v>
      </c>
      <c r="ED29" s="54" t="s">
        <v>595</v>
      </c>
      <c r="EE29" s="58">
        <v>61</v>
      </c>
      <c r="EF29" s="71" t="s">
        <v>607</v>
      </c>
      <c r="EG29" s="58">
        <v>29</v>
      </c>
      <c r="EH29" s="55">
        <v>68</v>
      </c>
      <c r="EI29" s="55">
        <v>26</v>
      </c>
      <c r="EJ29" s="58">
        <v>35</v>
      </c>
      <c r="EK29" s="46">
        <v>609</v>
      </c>
      <c r="EL29" s="46">
        <v>0</v>
      </c>
      <c r="EM29" s="46" t="s">
        <v>624</v>
      </c>
      <c r="EN29" s="46" t="s">
        <v>272</v>
      </c>
      <c r="EO29" s="46">
        <v>0</v>
      </c>
      <c r="EP29" s="103">
        <f t="shared" si="52"/>
        <v>24.36</v>
      </c>
      <c r="EQ29" s="46">
        <v>381</v>
      </c>
      <c r="ER29" s="46">
        <v>1</v>
      </c>
      <c r="ES29" s="55">
        <v>16</v>
      </c>
      <c r="ET29" s="55" t="s">
        <v>670</v>
      </c>
      <c r="EU29" s="77" t="s">
        <v>758</v>
      </c>
      <c r="EV29" s="55" t="s">
        <v>272</v>
      </c>
      <c r="EW29" s="76" t="s">
        <v>654</v>
      </c>
      <c r="EX29" s="54" t="s">
        <v>701</v>
      </c>
      <c r="EY29" s="55" t="s">
        <v>738</v>
      </c>
      <c r="EZ29" s="55">
        <v>0</v>
      </c>
      <c r="FA29" s="55">
        <v>0</v>
      </c>
      <c r="FB29" s="55">
        <v>0</v>
      </c>
    </row>
    <row r="30" spans="1:158" x14ac:dyDescent="0.25">
      <c r="A30" s="65">
        <v>24</v>
      </c>
      <c r="B30" s="28" t="s">
        <v>403</v>
      </c>
      <c r="C30" s="29"/>
      <c r="D30" s="31">
        <v>2824975.9833266297</v>
      </c>
      <c r="E30" s="30">
        <v>2006571</v>
      </c>
      <c r="F30" s="30">
        <v>1980810</v>
      </c>
      <c r="G30" s="31">
        <f t="shared" si="18"/>
        <v>104628.74012320851</v>
      </c>
      <c r="H30" s="55" t="s">
        <v>335</v>
      </c>
      <c r="I30" s="55" t="s">
        <v>276</v>
      </c>
      <c r="J30" s="53" t="s">
        <v>404</v>
      </c>
      <c r="K30" s="53" t="s">
        <v>405</v>
      </c>
      <c r="L30" s="49" t="s">
        <v>560</v>
      </c>
      <c r="M30" s="53" t="s">
        <v>406</v>
      </c>
      <c r="N30" s="49">
        <v>12115</v>
      </c>
      <c r="O30" s="54" t="s">
        <v>407</v>
      </c>
      <c r="P30" s="54" t="s">
        <v>408</v>
      </c>
      <c r="Q30" s="72">
        <v>27</v>
      </c>
      <c r="R30" s="100">
        <v>42</v>
      </c>
      <c r="S30" s="55">
        <v>15</v>
      </c>
      <c r="T30" s="47">
        <f t="shared" si="0"/>
        <v>0.55555555555555558</v>
      </c>
      <c r="U30" s="55">
        <v>12</v>
      </c>
      <c r="V30" s="47">
        <f t="shared" si="1"/>
        <v>0.44444444444444442</v>
      </c>
      <c r="W30" s="49">
        <v>9</v>
      </c>
      <c r="X30" s="54" t="s">
        <v>749</v>
      </c>
      <c r="Y30" s="37" t="s">
        <v>528</v>
      </c>
      <c r="Z30" s="47">
        <v>0.29629629629629628</v>
      </c>
      <c r="AA30" s="37" t="s">
        <v>534</v>
      </c>
      <c r="AB30" s="39" t="s">
        <v>535</v>
      </c>
      <c r="AC30" s="57">
        <v>138</v>
      </c>
      <c r="AD30" s="53" t="s">
        <v>725</v>
      </c>
      <c r="AE30" s="49">
        <v>8</v>
      </c>
      <c r="AF30" s="48">
        <f t="shared" si="19"/>
        <v>0.29629629629629628</v>
      </c>
      <c r="AG30" s="49">
        <v>7</v>
      </c>
      <c r="AH30" s="48">
        <f t="shared" si="20"/>
        <v>0.25925925925925924</v>
      </c>
      <c r="AI30" s="49">
        <v>4</v>
      </c>
      <c r="AJ30" s="48">
        <f t="shared" si="21"/>
        <v>0.14814814814814814</v>
      </c>
      <c r="AK30" s="61">
        <v>2</v>
      </c>
      <c r="AL30" s="48">
        <f t="shared" si="22"/>
        <v>7.407407407407407E-2</v>
      </c>
      <c r="AM30" s="49">
        <v>1</v>
      </c>
      <c r="AN30" s="48">
        <f t="shared" si="23"/>
        <v>3.7037037037037035E-2</v>
      </c>
      <c r="AO30" s="49">
        <v>1</v>
      </c>
      <c r="AP30" s="48">
        <f t="shared" si="24"/>
        <v>3.7037037037037035E-2</v>
      </c>
      <c r="AQ30" s="49">
        <v>2</v>
      </c>
      <c r="AR30" s="48">
        <f t="shared" si="25"/>
        <v>7.407407407407407E-2</v>
      </c>
      <c r="AS30" s="49">
        <v>1</v>
      </c>
      <c r="AT30" s="48">
        <f t="shared" si="26"/>
        <v>3.7037037037037035E-2</v>
      </c>
      <c r="AU30" s="49">
        <v>0</v>
      </c>
      <c r="AV30" s="48">
        <f t="shared" si="27"/>
        <v>0</v>
      </c>
      <c r="AW30" s="49">
        <v>1</v>
      </c>
      <c r="AX30" s="48">
        <f t="shared" si="28"/>
        <v>3.7037037037037035E-2</v>
      </c>
      <c r="AY30" s="49">
        <v>0</v>
      </c>
      <c r="AZ30" s="48">
        <f t="shared" si="29"/>
        <v>0</v>
      </c>
      <c r="BA30" s="55">
        <v>12</v>
      </c>
      <c r="BB30" s="58">
        <v>48</v>
      </c>
      <c r="BC30" s="32">
        <v>2015</v>
      </c>
      <c r="BD30" s="34">
        <f t="shared" si="30"/>
        <v>27</v>
      </c>
      <c r="BE30" s="49">
        <v>18</v>
      </c>
      <c r="BF30" s="70">
        <f t="shared" si="31"/>
        <v>0.66666666666666663</v>
      </c>
      <c r="BG30" s="49">
        <v>9</v>
      </c>
      <c r="BH30" s="70">
        <f t="shared" si="32"/>
        <v>0.33333333333333331</v>
      </c>
      <c r="BI30" s="34">
        <v>3</v>
      </c>
      <c r="BJ30" s="42">
        <f t="shared" si="33"/>
        <v>0.375</v>
      </c>
      <c r="BK30" s="49">
        <v>2</v>
      </c>
      <c r="BL30" s="42">
        <f t="shared" si="34"/>
        <v>0.2857142857142857</v>
      </c>
      <c r="BM30" s="49">
        <v>2</v>
      </c>
      <c r="BN30" s="42">
        <f t="shared" si="35"/>
        <v>0.5</v>
      </c>
      <c r="BO30" s="49">
        <v>0</v>
      </c>
      <c r="BP30" s="42">
        <f t="shared" si="42"/>
        <v>0</v>
      </c>
      <c r="BQ30" s="49">
        <v>0</v>
      </c>
      <c r="BR30" s="42">
        <f t="shared" si="36"/>
        <v>0</v>
      </c>
      <c r="BS30" s="49">
        <v>1</v>
      </c>
      <c r="BT30" s="42">
        <f t="shared" si="37"/>
        <v>1</v>
      </c>
      <c r="BU30" s="49">
        <v>1</v>
      </c>
      <c r="BV30" s="42">
        <f t="shared" si="43"/>
        <v>0.5</v>
      </c>
      <c r="BW30" s="49">
        <v>0</v>
      </c>
      <c r="BX30" s="42">
        <f t="shared" si="38"/>
        <v>0</v>
      </c>
      <c r="BY30" s="49">
        <v>0</v>
      </c>
      <c r="BZ30" s="42" t="s">
        <v>262</v>
      </c>
      <c r="CA30" s="49">
        <v>0</v>
      </c>
      <c r="CB30" s="42">
        <f>(CA30/AW30)</f>
        <v>0</v>
      </c>
      <c r="CC30" s="49">
        <v>0</v>
      </c>
      <c r="CD30" s="42" t="s">
        <v>262</v>
      </c>
      <c r="CE30" s="60">
        <v>227840771</v>
      </c>
      <c r="CF30" s="60">
        <v>243614841</v>
      </c>
      <c r="CG30" s="60">
        <v>251386404</v>
      </c>
      <c r="CH30" s="60">
        <v>259361797</v>
      </c>
      <c r="CI30" s="60">
        <v>283517123</v>
      </c>
      <c r="CJ30" s="60">
        <v>293068050</v>
      </c>
      <c r="CK30" s="43">
        <v>293068050</v>
      </c>
      <c r="CL30" s="44">
        <f t="shared" si="46"/>
        <v>1.8217189860290257E-2</v>
      </c>
      <c r="CM30" s="44">
        <f t="shared" si="39"/>
        <v>2.5138625492402431E-3</v>
      </c>
      <c r="CN30" s="44">
        <f t="shared" si="47"/>
        <v>-6.3434062363832144E-2</v>
      </c>
      <c r="CO30" s="60">
        <v>43835144845</v>
      </c>
      <c r="CP30" s="43">
        <f t="shared" si="48"/>
        <v>512804343</v>
      </c>
      <c r="CQ30" s="46">
        <v>219736293</v>
      </c>
      <c r="CR30" s="48">
        <f t="shared" si="40"/>
        <v>0.42849928242514906</v>
      </c>
      <c r="CS30" s="45">
        <f t="shared" si="49"/>
        <v>6.6856868167376078E-3</v>
      </c>
      <c r="CT30" s="43">
        <f t="shared" si="50"/>
        <v>10854372.222222222</v>
      </c>
      <c r="CU30" s="43">
        <f t="shared" si="51"/>
        <v>103.74178461329413</v>
      </c>
      <c r="CV30" s="46">
        <v>238653884.65000001</v>
      </c>
      <c r="CW30" s="47">
        <f t="shared" si="53"/>
        <v>0.77147844398664589</v>
      </c>
      <c r="CX30" s="46">
        <v>4013578.36</v>
      </c>
      <c r="CY30" s="47">
        <f t="shared" si="54"/>
        <v>1.2974392570782207E-2</v>
      </c>
      <c r="CZ30" s="46">
        <v>44805933.640000001</v>
      </c>
      <c r="DA30" s="47">
        <f t="shared" si="55"/>
        <v>0.14484076811341404</v>
      </c>
      <c r="DB30" s="46">
        <v>215000</v>
      </c>
      <c r="DC30" s="47">
        <f t="shared" si="56"/>
        <v>6.9501431204601531E-4</v>
      </c>
      <c r="DD30" s="46">
        <v>6016653.9699999997</v>
      </c>
      <c r="DE30" s="36">
        <f t="shared" si="57"/>
        <v>1.9449584278039427E-2</v>
      </c>
      <c r="DF30" s="46">
        <v>0</v>
      </c>
      <c r="DG30" s="36">
        <f t="shared" si="58"/>
        <v>0</v>
      </c>
      <c r="DH30" s="46">
        <v>15641097.039999999</v>
      </c>
      <c r="DI30" s="47">
        <f t="shared" si="59"/>
        <v>5.05617967390724E-2</v>
      </c>
      <c r="DJ30" s="60">
        <v>293068050</v>
      </c>
      <c r="DK30" s="46">
        <v>309346147.66000003</v>
      </c>
      <c r="DL30" s="46">
        <v>309346147.66000003</v>
      </c>
      <c r="DM30" s="48">
        <f t="shared" si="60"/>
        <v>5.5543747126307441E-2</v>
      </c>
      <c r="DN30" s="48">
        <f t="shared" si="61"/>
        <v>5.5543747126307441E-2</v>
      </c>
      <c r="DO30" s="46">
        <v>162816.04</v>
      </c>
      <c r="DP30" s="46">
        <v>114054.36</v>
      </c>
      <c r="DQ30" s="49">
        <v>90</v>
      </c>
      <c r="DR30" s="49" t="s">
        <v>730</v>
      </c>
      <c r="DS30" s="49" t="s">
        <v>669</v>
      </c>
      <c r="DT30" s="46">
        <v>26100092.390000001</v>
      </c>
      <c r="DU30" s="46">
        <v>31281386.879999999</v>
      </c>
      <c r="DV30" s="46">
        <v>139733.67000000001</v>
      </c>
      <c r="DW30" s="46">
        <v>11614788.16</v>
      </c>
      <c r="DX30" s="46">
        <v>176164.66</v>
      </c>
      <c r="DY30" s="46">
        <v>1000729.49</v>
      </c>
      <c r="DZ30" s="46">
        <v>26598216.739999998</v>
      </c>
      <c r="EA30" s="46">
        <v>0</v>
      </c>
      <c r="EB30" s="46">
        <v>0</v>
      </c>
      <c r="EC30" s="46">
        <v>0</v>
      </c>
      <c r="ED30" s="54" t="s">
        <v>596</v>
      </c>
      <c r="EE30" s="58">
        <v>52</v>
      </c>
      <c r="EF30" s="53" t="s">
        <v>605</v>
      </c>
      <c r="EG30" s="58">
        <v>38</v>
      </c>
      <c r="EH30" s="55">
        <v>42</v>
      </c>
      <c r="EI30" s="55">
        <v>21</v>
      </c>
      <c r="EJ30" s="58">
        <v>98</v>
      </c>
      <c r="EK30" s="46">
        <v>286</v>
      </c>
      <c r="EL30" s="46">
        <v>0</v>
      </c>
      <c r="EM30" s="46" t="s">
        <v>622</v>
      </c>
      <c r="EN30" s="97" t="s">
        <v>702</v>
      </c>
      <c r="EO30" s="46">
        <v>0</v>
      </c>
      <c r="EP30" s="103">
        <f t="shared" si="52"/>
        <v>10.592592592592593</v>
      </c>
      <c r="EQ30" s="55">
        <v>307</v>
      </c>
      <c r="ER30" s="55">
        <v>0</v>
      </c>
      <c r="ES30" s="55">
        <v>3</v>
      </c>
      <c r="ET30" s="55" t="s">
        <v>670</v>
      </c>
      <c r="EU30" s="77" t="s">
        <v>758</v>
      </c>
      <c r="EV30" s="55" t="s">
        <v>272</v>
      </c>
      <c r="EW30" s="76" t="s">
        <v>654</v>
      </c>
      <c r="EX30" s="54" t="s">
        <v>703</v>
      </c>
      <c r="EY30" s="55" t="s">
        <v>742</v>
      </c>
      <c r="EZ30" s="55">
        <v>0</v>
      </c>
      <c r="FA30" s="55">
        <v>0</v>
      </c>
      <c r="FB30" s="55">
        <v>0</v>
      </c>
    </row>
    <row r="31" spans="1:158" x14ac:dyDescent="0.25">
      <c r="A31" s="65">
        <v>25</v>
      </c>
      <c r="B31" s="28" t="s">
        <v>409</v>
      </c>
      <c r="C31" s="29"/>
      <c r="D31" s="31">
        <v>3059321.6628459012</v>
      </c>
      <c r="E31" s="30">
        <v>2154131</v>
      </c>
      <c r="F31" s="30">
        <v>2138713</v>
      </c>
      <c r="G31" s="31">
        <f t="shared" si="18"/>
        <v>76483.041571147536</v>
      </c>
      <c r="H31" s="55" t="s">
        <v>281</v>
      </c>
      <c r="I31" s="55" t="s">
        <v>260</v>
      </c>
      <c r="J31" s="53" t="s">
        <v>410</v>
      </c>
      <c r="K31" s="53" t="s">
        <v>411</v>
      </c>
      <c r="L31" s="49">
        <v>2150</v>
      </c>
      <c r="M31" s="53" t="s">
        <v>412</v>
      </c>
      <c r="N31" s="49">
        <v>5610</v>
      </c>
      <c r="O31" s="54" t="s">
        <v>413</v>
      </c>
      <c r="P31" s="54" t="s">
        <v>414</v>
      </c>
      <c r="Q31" s="72">
        <v>40</v>
      </c>
      <c r="R31" s="100">
        <v>24</v>
      </c>
      <c r="S31" s="55">
        <v>24</v>
      </c>
      <c r="T31" s="47">
        <f t="shared" si="0"/>
        <v>0.6</v>
      </c>
      <c r="U31" s="55">
        <v>16</v>
      </c>
      <c r="V31" s="47">
        <f t="shared" si="1"/>
        <v>0.4</v>
      </c>
      <c r="W31" s="49">
        <v>7</v>
      </c>
      <c r="X31" s="54" t="s">
        <v>518</v>
      </c>
      <c r="Y31" s="37" t="s">
        <v>528</v>
      </c>
      <c r="Z31" s="47">
        <v>0.52500000000000002</v>
      </c>
      <c r="AA31" s="37" t="s">
        <v>537</v>
      </c>
      <c r="AB31" s="39" t="s">
        <v>535</v>
      </c>
      <c r="AC31" s="57">
        <v>159</v>
      </c>
      <c r="AD31" s="53" t="s">
        <v>726</v>
      </c>
      <c r="AE31" s="49">
        <v>21</v>
      </c>
      <c r="AF31" s="48">
        <f t="shared" si="19"/>
        <v>0.52500000000000002</v>
      </c>
      <c r="AG31" s="49">
        <v>7</v>
      </c>
      <c r="AH31" s="48">
        <f t="shared" si="20"/>
        <v>0.17499999999999999</v>
      </c>
      <c r="AI31" s="49">
        <v>1</v>
      </c>
      <c r="AJ31" s="48">
        <f t="shared" si="21"/>
        <v>2.5000000000000001E-2</v>
      </c>
      <c r="AK31" s="61">
        <v>1</v>
      </c>
      <c r="AL31" s="48">
        <f t="shared" si="22"/>
        <v>2.5000000000000001E-2</v>
      </c>
      <c r="AM31" s="49">
        <v>2</v>
      </c>
      <c r="AN31" s="48">
        <f t="shared" si="23"/>
        <v>0.05</v>
      </c>
      <c r="AO31" s="49">
        <v>0</v>
      </c>
      <c r="AP31" s="48">
        <f t="shared" si="24"/>
        <v>0</v>
      </c>
      <c r="AQ31" s="49">
        <v>2</v>
      </c>
      <c r="AR31" s="48">
        <f t="shared" si="25"/>
        <v>0.05</v>
      </c>
      <c r="AS31" s="49">
        <v>0</v>
      </c>
      <c r="AT31" s="48">
        <f t="shared" si="26"/>
        <v>0</v>
      </c>
      <c r="AU31" s="49">
        <v>0</v>
      </c>
      <c r="AV31" s="48">
        <f t="shared" si="27"/>
        <v>0</v>
      </c>
      <c r="AW31" s="49">
        <v>6</v>
      </c>
      <c r="AX31" s="48">
        <f t="shared" si="28"/>
        <v>0.15</v>
      </c>
      <c r="AY31" s="49">
        <v>0</v>
      </c>
      <c r="AZ31" s="48">
        <f t="shared" si="29"/>
        <v>0</v>
      </c>
      <c r="BA31" s="55">
        <v>12</v>
      </c>
      <c r="BB31" s="58" t="s">
        <v>415</v>
      </c>
      <c r="BC31" s="32">
        <v>2016</v>
      </c>
      <c r="BD31" s="34">
        <f t="shared" si="30"/>
        <v>40</v>
      </c>
      <c r="BE31" s="49">
        <v>22</v>
      </c>
      <c r="BF31" s="70">
        <f t="shared" si="31"/>
        <v>0.55000000000000004</v>
      </c>
      <c r="BG31" s="49">
        <v>18</v>
      </c>
      <c r="BH31" s="70">
        <f t="shared" si="32"/>
        <v>0.45</v>
      </c>
      <c r="BI31" s="34">
        <v>11</v>
      </c>
      <c r="BJ31" s="42">
        <f t="shared" si="33"/>
        <v>0.52380952380952384</v>
      </c>
      <c r="BK31" s="49">
        <v>3</v>
      </c>
      <c r="BL31" s="42">
        <f t="shared" si="34"/>
        <v>0.42857142857142855</v>
      </c>
      <c r="BM31" s="49">
        <v>0</v>
      </c>
      <c r="BN31" s="42">
        <f t="shared" si="35"/>
        <v>0</v>
      </c>
      <c r="BO31" s="49">
        <v>0</v>
      </c>
      <c r="BP31" s="42">
        <f t="shared" si="42"/>
        <v>0</v>
      </c>
      <c r="BQ31" s="49">
        <v>1</v>
      </c>
      <c r="BR31" s="42">
        <f t="shared" si="36"/>
        <v>0.5</v>
      </c>
      <c r="BS31" s="49">
        <v>0</v>
      </c>
      <c r="BT31" s="42" t="s">
        <v>262</v>
      </c>
      <c r="BU31" s="49">
        <v>0</v>
      </c>
      <c r="BV31" s="42">
        <f t="shared" si="43"/>
        <v>0</v>
      </c>
      <c r="BW31" s="49">
        <v>0</v>
      </c>
      <c r="BX31" s="42" t="s">
        <v>262</v>
      </c>
      <c r="BY31" s="49">
        <v>0</v>
      </c>
      <c r="BZ31" s="42" t="s">
        <v>262</v>
      </c>
      <c r="CA31" s="49">
        <v>3</v>
      </c>
      <c r="CB31" s="42">
        <f>(CA31/AW31)</f>
        <v>0.5</v>
      </c>
      <c r="CC31" s="49">
        <v>0</v>
      </c>
      <c r="CD31" s="42" t="s">
        <v>262</v>
      </c>
      <c r="CE31" s="60">
        <v>247484287</v>
      </c>
      <c r="CF31" s="60">
        <v>247356797</v>
      </c>
      <c r="CG31" s="60">
        <v>273014624</v>
      </c>
      <c r="CH31" s="60">
        <v>290453155</v>
      </c>
      <c r="CI31" s="60">
        <v>292453155</v>
      </c>
      <c r="CJ31" s="60">
        <v>292453155</v>
      </c>
      <c r="CK31" s="43">
        <v>305698988</v>
      </c>
      <c r="CL31" s="44">
        <f t="shared" si="46"/>
        <v>-2.2200609490946314E-2</v>
      </c>
      <c r="CM31" s="44">
        <f t="shared" si="39"/>
        <v>-6.62173049316645E-2</v>
      </c>
      <c r="CN31" s="44">
        <f t="shared" si="47"/>
        <v>-2.1014974755025055E-2</v>
      </c>
      <c r="CO31" s="60">
        <v>51874147073</v>
      </c>
      <c r="CP31" s="43">
        <f t="shared" si="48"/>
        <v>407157648</v>
      </c>
      <c r="CQ31" s="46">
        <v>101458660</v>
      </c>
      <c r="CR31" s="48">
        <f t="shared" si="40"/>
        <v>0.24918765617783509</v>
      </c>
      <c r="CS31" s="45">
        <f t="shared" si="49"/>
        <v>5.8930894337367026E-3</v>
      </c>
      <c r="CT31" s="43">
        <f t="shared" si="50"/>
        <v>7642474.7000000002</v>
      </c>
      <c r="CU31" s="43">
        <f t="shared" si="51"/>
        <v>99.923781050086376</v>
      </c>
      <c r="CV31" s="46">
        <v>168292039.86000001</v>
      </c>
      <c r="CW31" s="47">
        <f t="shared" si="53"/>
        <v>0.55057053745666806</v>
      </c>
      <c r="CX31" s="46">
        <v>21897579.760000002</v>
      </c>
      <c r="CY31" s="47">
        <f t="shared" si="54"/>
        <v>7.1638339326642098E-2</v>
      </c>
      <c r="CZ31" s="46">
        <v>64012156.57</v>
      </c>
      <c r="DA31" s="47">
        <f t="shared" si="55"/>
        <v>0.20941696039707913</v>
      </c>
      <c r="DB31" s="46">
        <v>47291557.390000001</v>
      </c>
      <c r="DC31" s="47">
        <f t="shared" si="56"/>
        <v>0.154715209293531</v>
      </c>
      <c r="DD31" s="46">
        <v>4085111.08</v>
      </c>
      <c r="DE31" s="36">
        <f t="shared" si="57"/>
        <v>1.3364516852709266E-2</v>
      </c>
      <c r="DF31" s="46">
        <v>0</v>
      </c>
      <c r="DG31" s="36">
        <f t="shared" si="58"/>
        <v>0</v>
      </c>
      <c r="DH31" s="46">
        <v>0</v>
      </c>
      <c r="DI31" s="47">
        <f t="shared" si="59"/>
        <v>0</v>
      </c>
      <c r="DJ31" s="46">
        <v>292453155</v>
      </c>
      <c r="DK31" s="46">
        <v>306453834.66000003</v>
      </c>
      <c r="DL31" s="46">
        <v>305668444.66000003</v>
      </c>
      <c r="DM31" s="36">
        <f t="shared" si="60"/>
        <v>4.787323857046448E-2</v>
      </c>
      <c r="DN31" s="48">
        <f t="shared" si="61"/>
        <v>4.5187714456354645E-2</v>
      </c>
      <c r="DO31" s="46">
        <v>52371.76</v>
      </c>
      <c r="DP31" s="46">
        <v>42437.16</v>
      </c>
      <c r="DQ31" s="49">
        <v>65</v>
      </c>
      <c r="DR31" s="49" t="s">
        <v>716</v>
      </c>
      <c r="DS31" s="49" t="s">
        <v>669</v>
      </c>
      <c r="DT31" s="46">
        <v>56403745.490000002</v>
      </c>
      <c r="DU31" s="46">
        <v>45418861.57</v>
      </c>
      <c r="DV31" s="46">
        <v>2251604.89</v>
      </c>
      <c r="DW31" s="46">
        <v>7634451.6299999999</v>
      </c>
      <c r="DX31" s="46">
        <v>4766245.33</v>
      </c>
      <c r="DY31" s="46">
        <v>2406863.59</v>
      </c>
      <c r="DZ31" s="46">
        <v>13770812.529999999</v>
      </c>
      <c r="EA31" s="46">
        <v>0</v>
      </c>
      <c r="EB31" s="46">
        <v>47291557.390000001</v>
      </c>
      <c r="EC31" s="46">
        <v>0</v>
      </c>
      <c r="ED31" s="54" t="s">
        <v>597</v>
      </c>
      <c r="EE31" s="58">
        <v>36</v>
      </c>
      <c r="EF31" s="71" t="s">
        <v>607</v>
      </c>
      <c r="EG31" s="58">
        <v>112</v>
      </c>
      <c r="EH31" s="55">
        <v>83</v>
      </c>
      <c r="EI31" s="55">
        <v>27</v>
      </c>
      <c r="EJ31" s="58">
        <v>67</v>
      </c>
      <c r="EK31" s="46">
        <v>376</v>
      </c>
      <c r="EL31" s="46">
        <v>0</v>
      </c>
      <c r="EM31" s="46" t="s">
        <v>622</v>
      </c>
      <c r="EN31" s="97" t="s">
        <v>631</v>
      </c>
      <c r="EO31" s="46">
        <v>0</v>
      </c>
      <c r="EP31" s="103">
        <f t="shared" si="52"/>
        <v>9.4</v>
      </c>
      <c r="EQ31" s="55">
        <v>284</v>
      </c>
      <c r="ER31" s="55">
        <v>20</v>
      </c>
      <c r="ES31" s="55">
        <v>3</v>
      </c>
      <c r="ET31" s="55" t="s">
        <v>670</v>
      </c>
      <c r="EU31" s="77" t="s">
        <v>758</v>
      </c>
      <c r="EV31" s="55" t="s">
        <v>272</v>
      </c>
      <c r="EW31" s="76" t="s">
        <v>659</v>
      </c>
      <c r="EX31" s="54" t="s">
        <v>704</v>
      </c>
      <c r="EY31" s="55" t="s">
        <v>742</v>
      </c>
      <c r="EZ31" s="55">
        <v>14</v>
      </c>
      <c r="FA31" s="55">
        <v>0</v>
      </c>
      <c r="FB31" s="55">
        <v>0</v>
      </c>
    </row>
    <row r="32" spans="1:158" x14ac:dyDescent="0.25">
      <c r="A32" s="65">
        <v>26</v>
      </c>
      <c r="B32" s="28" t="s">
        <v>416</v>
      </c>
      <c r="C32" s="29"/>
      <c r="D32" s="31">
        <v>3050472.708435962</v>
      </c>
      <c r="E32" s="30">
        <v>2120245</v>
      </c>
      <c r="F32" s="30">
        <v>2103748</v>
      </c>
      <c r="G32" s="31">
        <f t="shared" si="18"/>
        <v>92438.566922301878</v>
      </c>
      <c r="H32" s="55" t="s">
        <v>335</v>
      </c>
      <c r="I32" s="55" t="s">
        <v>276</v>
      </c>
      <c r="J32" s="53" t="s">
        <v>417</v>
      </c>
      <c r="K32" s="53" t="s">
        <v>418</v>
      </c>
      <c r="L32" s="49">
        <v>9883</v>
      </c>
      <c r="M32" s="53" t="s">
        <v>419</v>
      </c>
      <c r="N32" s="49">
        <v>5615</v>
      </c>
      <c r="O32" s="54" t="s">
        <v>420</v>
      </c>
      <c r="P32" s="54" t="s">
        <v>421</v>
      </c>
      <c r="Q32" s="72">
        <v>33</v>
      </c>
      <c r="R32" s="100">
        <v>31</v>
      </c>
      <c r="S32" s="55">
        <v>21</v>
      </c>
      <c r="T32" s="47">
        <f t="shared" si="0"/>
        <v>0.63636363636363635</v>
      </c>
      <c r="U32" s="55">
        <v>12</v>
      </c>
      <c r="V32" s="47">
        <f t="shared" si="1"/>
        <v>0.36363636363636365</v>
      </c>
      <c r="W32" s="49">
        <v>6</v>
      </c>
      <c r="X32" s="35" t="s">
        <v>525</v>
      </c>
      <c r="Y32" s="37" t="s">
        <v>528</v>
      </c>
      <c r="Z32" s="47">
        <v>0.45454545454545453</v>
      </c>
      <c r="AA32" s="37" t="s">
        <v>534</v>
      </c>
      <c r="AB32" s="39" t="s">
        <v>535</v>
      </c>
      <c r="AC32" s="57">
        <v>163</v>
      </c>
      <c r="AD32" s="53" t="s">
        <v>552</v>
      </c>
      <c r="AE32" s="49">
        <v>15</v>
      </c>
      <c r="AF32" s="48">
        <f t="shared" si="19"/>
        <v>0.45454545454545453</v>
      </c>
      <c r="AG32" s="49">
        <v>13</v>
      </c>
      <c r="AH32" s="48">
        <f t="shared" si="20"/>
        <v>0.39393939393939392</v>
      </c>
      <c r="AI32" s="49">
        <v>1</v>
      </c>
      <c r="AJ32" s="48">
        <f t="shared" si="21"/>
        <v>3.0303030303030304E-2</v>
      </c>
      <c r="AK32" s="61">
        <v>0</v>
      </c>
      <c r="AL32" s="48">
        <f t="shared" si="22"/>
        <v>0</v>
      </c>
      <c r="AM32" s="49">
        <v>1</v>
      </c>
      <c r="AN32" s="48">
        <f t="shared" si="23"/>
        <v>3.0303030303030304E-2</v>
      </c>
      <c r="AO32" s="49">
        <v>1</v>
      </c>
      <c r="AP32" s="48">
        <f t="shared" si="24"/>
        <v>3.0303030303030304E-2</v>
      </c>
      <c r="AQ32" s="49">
        <v>2</v>
      </c>
      <c r="AR32" s="48">
        <f t="shared" si="25"/>
        <v>6.0606060606060608E-2</v>
      </c>
      <c r="AS32" s="49">
        <v>0</v>
      </c>
      <c r="AT32" s="48">
        <f t="shared" si="26"/>
        <v>0</v>
      </c>
      <c r="AU32" s="49">
        <v>0</v>
      </c>
      <c r="AV32" s="48">
        <f t="shared" si="27"/>
        <v>0</v>
      </c>
      <c r="AW32" s="49">
        <v>0</v>
      </c>
      <c r="AX32" s="48">
        <f t="shared" si="28"/>
        <v>0</v>
      </c>
      <c r="AY32" s="49">
        <v>0</v>
      </c>
      <c r="AZ32" s="48">
        <f t="shared" si="29"/>
        <v>0</v>
      </c>
      <c r="BA32" s="55">
        <v>12</v>
      </c>
      <c r="BB32" s="58">
        <v>30</v>
      </c>
      <c r="BC32" s="32">
        <v>2015</v>
      </c>
      <c r="BD32" s="34">
        <f t="shared" si="30"/>
        <v>33</v>
      </c>
      <c r="BE32" s="49">
        <v>20</v>
      </c>
      <c r="BF32" s="70">
        <f t="shared" si="31"/>
        <v>0.60606060606060608</v>
      </c>
      <c r="BG32" s="49">
        <v>13</v>
      </c>
      <c r="BH32" s="70">
        <f t="shared" si="32"/>
        <v>0.39393939393939392</v>
      </c>
      <c r="BI32" s="34">
        <v>6</v>
      </c>
      <c r="BJ32" s="42">
        <f t="shared" si="33"/>
        <v>0.4</v>
      </c>
      <c r="BK32" s="49">
        <v>6</v>
      </c>
      <c r="BL32" s="42">
        <f t="shared" si="34"/>
        <v>0.46153846153846156</v>
      </c>
      <c r="BM32" s="49">
        <v>0</v>
      </c>
      <c r="BN32" s="42">
        <f t="shared" si="35"/>
        <v>0</v>
      </c>
      <c r="BO32" s="49">
        <v>0</v>
      </c>
      <c r="BP32" s="42" t="s">
        <v>262</v>
      </c>
      <c r="BQ32" s="49">
        <v>0</v>
      </c>
      <c r="BR32" s="42">
        <f t="shared" si="36"/>
        <v>0</v>
      </c>
      <c r="BS32" s="49">
        <v>0</v>
      </c>
      <c r="BT32" s="42">
        <f t="shared" si="37"/>
        <v>0</v>
      </c>
      <c r="BU32" s="49">
        <v>1</v>
      </c>
      <c r="BV32" s="42">
        <f t="shared" si="43"/>
        <v>0.5</v>
      </c>
      <c r="BW32" s="49">
        <v>0</v>
      </c>
      <c r="BX32" s="42" t="s">
        <v>262</v>
      </c>
      <c r="BY32" s="49">
        <v>0</v>
      </c>
      <c r="BZ32" s="42" t="s">
        <v>262</v>
      </c>
      <c r="CA32" s="49">
        <v>0</v>
      </c>
      <c r="CB32" s="42" t="s">
        <v>262</v>
      </c>
      <c r="CC32" s="49">
        <v>0</v>
      </c>
      <c r="CD32" s="42" t="s">
        <v>262</v>
      </c>
      <c r="CE32" s="60">
        <v>329500000</v>
      </c>
      <c r="CF32" s="60">
        <v>402015000</v>
      </c>
      <c r="CG32" s="60">
        <v>693911500</v>
      </c>
      <c r="CH32" s="60">
        <v>563841500</v>
      </c>
      <c r="CI32" s="60">
        <v>610000000</v>
      </c>
      <c r="CJ32" s="60">
        <v>660360822.25</v>
      </c>
      <c r="CK32" s="43">
        <v>688944000</v>
      </c>
      <c r="CL32" s="44">
        <f t="shared" si="46"/>
        <v>0.6551291781673958</v>
      </c>
      <c r="CM32" s="44">
        <f t="shared" si="39"/>
        <v>8.4063701912211644E-2</v>
      </c>
      <c r="CN32" s="44">
        <f t="shared" si="47"/>
        <v>-2.2895572241358936E-2</v>
      </c>
      <c r="CO32" s="60">
        <v>64017094424</v>
      </c>
      <c r="CP32" s="43">
        <f t="shared" si="48"/>
        <v>880851640</v>
      </c>
      <c r="CQ32" s="46">
        <v>191907640</v>
      </c>
      <c r="CR32" s="48">
        <f t="shared" si="40"/>
        <v>0.21786601884512583</v>
      </c>
      <c r="CS32" s="45">
        <f t="shared" si="49"/>
        <v>1.0761875499018509E-2</v>
      </c>
      <c r="CT32" s="43">
        <f t="shared" si="50"/>
        <v>20877090.90909091</v>
      </c>
      <c r="CU32" s="43">
        <f t="shared" si="51"/>
        <v>225.84827528361507</v>
      </c>
      <c r="CV32" s="46">
        <v>184181236.60999998</v>
      </c>
      <c r="CW32" s="47">
        <f t="shared" si="53"/>
        <v>0.25830804871957214</v>
      </c>
      <c r="CX32" s="46">
        <v>94578461.730000004</v>
      </c>
      <c r="CY32" s="47">
        <f t="shared" si="54"/>
        <v>0.13264314188586895</v>
      </c>
      <c r="CZ32" s="46">
        <v>371938557.98000002</v>
      </c>
      <c r="DA32" s="47">
        <f t="shared" si="55"/>
        <v>0.52163143718500238</v>
      </c>
      <c r="DB32" s="46">
        <v>60818046.710000001</v>
      </c>
      <c r="DC32" s="47">
        <f t="shared" si="56"/>
        <v>8.5295284480367869E-2</v>
      </c>
      <c r="DD32" s="46">
        <v>1513110.2100000002</v>
      </c>
      <c r="DE32" s="48">
        <f t="shared" si="57"/>
        <v>2.1220866633140049E-3</v>
      </c>
      <c r="DF32" s="46">
        <v>0</v>
      </c>
      <c r="DG32" s="48">
        <f t="shared" si="58"/>
        <v>0</v>
      </c>
      <c r="DH32" s="46">
        <v>0</v>
      </c>
      <c r="DI32" s="47">
        <f t="shared" si="59"/>
        <v>0</v>
      </c>
      <c r="DJ32" s="46">
        <v>660360822.25</v>
      </c>
      <c r="DK32" s="46">
        <v>713033964</v>
      </c>
      <c r="DL32" s="46">
        <v>713029414</v>
      </c>
      <c r="DM32" s="48">
        <f t="shared" si="60"/>
        <v>7.976418342101306E-2</v>
      </c>
      <c r="DN32" s="48">
        <f t="shared" si="61"/>
        <v>7.975729324847905E-2</v>
      </c>
      <c r="DO32" s="46" t="s">
        <v>272</v>
      </c>
      <c r="DP32" s="46" t="s">
        <v>272</v>
      </c>
      <c r="DQ32" s="49">
        <v>40</v>
      </c>
      <c r="DR32" s="55" t="s">
        <v>671</v>
      </c>
      <c r="DS32" s="49" t="s">
        <v>669</v>
      </c>
      <c r="DT32" s="46">
        <v>8192860.7800000003</v>
      </c>
      <c r="DU32" s="46">
        <v>40088008.640000001</v>
      </c>
      <c r="DV32" s="46">
        <v>1104569.6299999999</v>
      </c>
      <c r="DW32" s="46">
        <v>61120549.109999999</v>
      </c>
      <c r="DX32" s="46">
        <v>1581618.3100000003</v>
      </c>
      <c r="DY32" s="46">
        <v>109451351.53</v>
      </c>
      <c r="DZ32" s="46">
        <v>38251965</v>
      </c>
      <c r="EA32" s="46">
        <v>0</v>
      </c>
      <c r="EB32" s="46">
        <v>60818046.710000001</v>
      </c>
      <c r="EC32" s="46">
        <v>0</v>
      </c>
      <c r="ED32" s="54" t="s">
        <v>598</v>
      </c>
      <c r="EE32" s="58">
        <v>41</v>
      </c>
      <c r="EF32" s="71" t="s">
        <v>607</v>
      </c>
      <c r="EG32" s="58">
        <v>118</v>
      </c>
      <c r="EH32" s="55">
        <v>61</v>
      </c>
      <c r="EI32" s="55">
        <v>33</v>
      </c>
      <c r="EJ32" s="58">
        <v>92</v>
      </c>
      <c r="EK32" s="46">
        <v>208</v>
      </c>
      <c r="EL32" s="46">
        <v>179</v>
      </c>
      <c r="EM32" s="46" t="s">
        <v>622</v>
      </c>
      <c r="EN32" s="97" t="s">
        <v>632</v>
      </c>
      <c r="EO32" s="46">
        <v>0</v>
      </c>
      <c r="EP32" s="103">
        <f t="shared" si="52"/>
        <v>6.3030303030303028</v>
      </c>
      <c r="EQ32" s="55">
        <v>398</v>
      </c>
      <c r="ER32" s="55">
        <v>0</v>
      </c>
      <c r="ES32" s="55">
        <v>2</v>
      </c>
      <c r="ET32" s="55" t="s">
        <v>670</v>
      </c>
      <c r="EU32" s="77" t="s">
        <v>758</v>
      </c>
      <c r="EV32" s="55" t="s">
        <v>272</v>
      </c>
      <c r="EW32" s="76" t="s">
        <v>655</v>
      </c>
      <c r="EX32" s="54" t="s">
        <v>705</v>
      </c>
      <c r="EY32" s="55" t="s">
        <v>742</v>
      </c>
      <c r="EZ32" s="55">
        <v>0</v>
      </c>
      <c r="FA32" s="55">
        <v>0</v>
      </c>
      <c r="FB32" s="55">
        <v>0</v>
      </c>
    </row>
    <row r="33" spans="1:158" x14ac:dyDescent="0.25">
      <c r="A33" s="65">
        <v>27</v>
      </c>
      <c r="B33" s="28" t="s">
        <v>422</v>
      </c>
      <c r="C33" s="29"/>
      <c r="D33" s="31">
        <v>2454294.5498947636</v>
      </c>
      <c r="E33" s="30">
        <v>1699581</v>
      </c>
      <c r="F33" s="30">
        <v>1690573</v>
      </c>
      <c r="G33" s="31">
        <f t="shared" si="18"/>
        <v>70122.701425564679</v>
      </c>
      <c r="H33" s="55" t="s">
        <v>281</v>
      </c>
      <c r="I33" s="55" t="s">
        <v>260</v>
      </c>
      <c r="J33" s="53" t="s">
        <v>423</v>
      </c>
      <c r="K33" s="53" t="s">
        <v>424</v>
      </c>
      <c r="L33" s="49" t="s">
        <v>561</v>
      </c>
      <c r="M33" s="53" t="s">
        <v>425</v>
      </c>
      <c r="N33" s="49">
        <v>4654</v>
      </c>
      <c r="O33" s="54" t="s">
        <v>426</v>
      </c>
      <c r="P33" s="54" t="s">
        <v>427</v>
      </c>
      <c r="Q33" s="55">
        <v>35</v>
      </c>
      <c r="R33" s="99">
        <v>12</v>
      </c>
      <c r="S33" s="55">
        <v>21</v>
      </c>
      <c r="T33" s="47">
        <f t="shared" si="0"/>
        <v>0.6</v>
      </c>
      <c r="U33" s="55">
        <v>14</v>
      </c>
      <c r="V33" s="47">
        <f t="shared" si="1"/>
        <v>0.4</v>
      </c>
      <c r="W33" s="49">
        <v>7</v>
      </c>
      <c r="X33" s="35" t="s">
        <v>525</v>
      </c>
      <c r="Y33" s="37" t="s">
        <v>532</v>
      </c>
      <c r="Z33" s="47">
        <v>0.51</v>
      </c>
      <c r="AA33" s="37" t="s">
        <v>537</v>
      </c>
      <c r="AB33" s="39" t="s">
        <v>535</v>
      </c>
      <c r="AC33" s="57">
        <v>83</v>
      </c>
      <c r="AD33" s="53" t="s">
        <v>644</v>
      </c>
      <c r="AE33" s="49">
        <v>6</v>
      </c>
      <c r="AF33" s="48">
        <f t="shared" si="19"/>
        <v>0.17142857142857143</v>
      </c>
      <c r="AG33" s="49">
        <v>1</v>
      </c>
      <c r="AH33" s="48">
        <f t="shared" si="20"/>
        <v>2.8571428571428571E-2</v>
      </c>
      <c r="AI33" s="49">
        <v>18</v>
      </c>
      <c r="AJ33" s="48">
        <f t="shared" si="21"/>
        <v>0.51428571428571423</v>
      </c>
      <c r="AK33" s="61">
        <v>5</v>
      </c>
      <c r="AL33" s="48">
        <f t="shared" si="22"/>
        <v>0.14285714285714285</v>
      </c>
      <c r="AM33" s="49">
        <v>2</v>
      </c>
      <c r="AN33" s="48">
        <f t="shared" si="23"/>
        <v>5.7142857142857141E-2</v>
      </c>
      <c r="AO33" s="49">
        <v>1</v>
      </c>
      <c r="AP33" s="48">
        <f t="shared" si="24"/>
        <v>2.8571428571428571E-2</v>
      </c>
      <c r="AQ33" s="49">
        <v>0</v>
      </c>
      <c r="AR33" s="48">
        <f t="shared" si="25"/>
        <v>0</v>
      </c>
      <c r="AS33" s="49">
        <v>1</v>
      </c>
      <c r="AT33" s="48">
        <f t="shared" si="26"/>
        <v>2.8571428571428571E-2</v>
      </c>
      <c r="AU33" s="49">
        <v>0</v>
      </c>
      <c r="AV33" s="48">
        <f t="shared" si="27"/>
        <v>0</v>
      </c>
      <c r="AW33" s="49">
        <v>0</v>
      </c>
      <c r="AX33" s="48">
        <f t="shared" si="28"/>
        <v>0</v>
      </c>
      <c r="AY33" s="49">
        <v>1</v>
      </c>
      <c r="AZ33" s="48">
        <f t="shared" si="29"/>
        <v>2.8571428571428571E-2</v>
      </c>
      <c r="BA33" s="55">
        <v>12</v>
      </c>
      <c r="BB33" s="58">
        <v>16</v>
      </c>
      <c r="BC33" s="32">
        <v>2015</v>
      </c>
      <c r="BD33" s="34">
        <f t="shared" si="30"/>
        <v>35</v>
      </c>
      <c r="BE33" s="49">
        <v>22</v>
      </c>
      <c r="BF33" s="70">
        <f t="shared" si="31"/>
        <v>0.62857142857142856</v>
      </c>
      <c r="BG33" s="49">
        <v>13</v>
      </c>
      <c r="BH33" s="70">
        <f t="shared" si="32"/>
        <v>0.37142857142857144</v>
      </c>
      <c r="BI33" s="34">
        <v>2</v>
      </c>
      <c r="BJ33" s="42">
        <f t="shared" si="33"/>
        <v>0.33333333333333331</v>
      </c>
      <c r="BK33" s="49">
        <v>1</v>
      </c>
      <c r="BL33" s="42">
        <f t="shared" si="34"/>
        <v>1</v>
      </c>
      <c r="BM33" s="49">
        <v>7</v>
      </c>
      <c r="BN33" s="42">
        <f t="shared" si="35"/>
        <v>0.3888888888888889</v>
      </c>
      <c r="BO33" s="49">
        <v>1</v>
      </c>
      <c r="BP33" s="42">
        <f t="shared" si="42"/>
        <v>0.2</v>
      </c>
      <c r="BQ33" s="49">
        <v>2</v>
      </c>
      <c r="BR33" s="42">
        <f t="shared" si="36"/>
        <v>1</v>
      </c>
      <c r="BS33" s="49">
        <v>0</v>
      </c>
      <c r="BT33" s="42">
        <f t="shared" si="37"/>
        <v>0</v>
      </c>
      <c r="BU33" s="49">
        <v>0</v>
      </c>
      <c r="BV33" s="42" t="s">
        <v>262</v>
      </c>
      <c r="BW33" s="49">
        <v>0</v>
      </c>
      <c r="BX33" s="42">
        <f t="shared" si="38"/>
        <v>0</v>
      </c>
      <c r="BY33" s="49">
        <v>0</v>
      </c>
      <c r="BZ33" s="42" t="s">
        <v>262</v>
      </c>
      <c r="CA33" s="49">
        <v>0</v>
      </c>
      <c r="CB33" s="42" t="s">
        <v>262</v>
      </c>
      <c r="CC33" s="49">
        <v>0</v>
      </c>
      <c r="CD33" s="42">
        <f t="shared" si="41"/>
        <v>0</v>
      </c>
      <c r="CE33" s="60">
        <v>263009124</v>
      </c>
      <c r="CF33" s="60" t="s">
        <v>272</v>
      </c>
      <c r="CG33" s="60">
        <v>290326646</v>
      </c>
      <c r="CH33" s="60">
        <v>315326646</v>
      </c>
      <c r="CI33" s="60">
        <v>325326646</v>
      </c>
      <c r="CJ33" s="60">
        <v>334060313</v>
      </c>
      <c r="CK33" s="43">
        <v>334060313</v>
      </c>
      <c r="CL33" s="44">
        <f t="shared" si="46"/>
        <v>5.4430130913392764E-3</v>
      </c>
      <c r="CM33" s="44">
        <f t="shared" si="39"/>
        <v>-6.0077316242933894E-2</v>
      </c>
      <c r="CN33" s="44">
        <f t="shared" si="47"/>
        <v>-6.3434062363832353E-2</v>
      </c>
      <c r="CO33" s="60">
        <v>48269375673</v>
      </c>
      <c r="CP33" s="43">
        <f t="shared" si="48"/>
        <v>413255384</v>
      </c>
      <c r="CQ33" s="46">
        <v>79195071</v>
      </c>
      <c r="CR33" s="48">
        <f t="shared" si="40"/>
        <v>0.19163711851362111</v>
      </c>
      <c r="CS33" s="45">
        <f t="shared" si="49"/>
        <v>6.9207506486739226E-3</v>
      </c>
      <c r="CT33" s="43">
        <f t="shared" si="50"/>
        <v>9544580.3714285716</v>
      </c>
      <c r="CU33" s="43">
        <f t="shared" si="51"/>
        <v>136.11255951911883</v>
      </c>
      <c r="CV33" s="46">
        <v>157032665</v>
      </c>
      <c r="CW33" s="47">
        <f t="shared" si="53"/>
        <v>0.50096905863682861</v>
      </c>
      <c r="CX33" s="46">
        <v>11298348</v>
      </c>
      <c r="CY33" s="47">
        <f t="shared" si="54"/>
        <v>3.6044238067992382E-2</v>
      </c>
      <c r="CZ33" s="46">
        <v>134571219</v>
      </c>
      <c r="DA33" s="47">
        <f t="shared" si="55"/>
        <v>0.42931206002292904</v>
      </c>
      <c r="DB33" s="46">
        <v>9904841</v>
      </c>
      <c r="DC33" s="47">
        <f t="shared" si="56"/>
        <v>3.1598641414622007E-2</v>
      </c>
      <c r="DD33" s="46">
        <v>650739</v>
      </c>
      <c r="DE33" s="48">
        <f t="shared" si="57"/>
        <v>2.076001857627973E-3</v>
      </c>
      <c r="DF33" s="46">
        <v>0</v>
      </c>
      <c r="DG33" s="48">
        <f t="shared" si="58"/>
        <v>0</v>
      </c>
      <c r="DH33" s="46">
        <v>0</v>
      </c>
      <c r="DI33" s="47">
        <f t="shared" si="59"/>
        <v>0</v>
      </c>
      <c r="DJ33" s="46">
        <v>334060313</v>
      </c>
      <c r="DK33" s="46">
        <v>313457812</v>
      </c>
      <c r="DL33" s="46">
        <v>313457812</v>
      </c>
      <c r="DM33" s="36">
        <f t="shared" si="60"/>
        <v>-6.1672997953516259E-2</v>
      </c>
      <c r="DN33" s="48">
        <f t="shared" si="61"/>
        <v>-6.1672997953516259E-2</v>
      </c>
      <c r="DO33" s="46" t="s">
        <v>272</v>
      </c>
      <c r="DP33" s="46" t="s">
        <v>272</v>
      </c>
      <c r="DQ33" s="55" t="s">
        <v>730</v>
      </c>
      <c r="DR33" s="55" t="s">
        <v>671</v>
      </c>
      <c r="DS33" s="55" t="s">
        <v>714</v>
      </c>
      <c r="DT33" s="46">
        <v>0</v>
      </c>
      <c r="DU33" s="46">
        <v>65013480</v>
      </c>
      <c r="DV33" s="46">
        <v>3927539</v>
      </c>
      <c r="DW33" s="46">
        <v>8639771</v>
      </c>
      <c r="DX33" s="46">
        <v>4320353</v>
      </c>
      <c r="DY33" s="46">
        <v>2469132</v>
      </c>
      <c r="DZ33" s="46">
        <v>110739501</v>
      </c>
      <c r="EA33" s="46">
        <v>0</v>
      </c>
      <c r="EB33" s="46">
        <v>9904841</v>
      </c>
      <c r="EC33" s="46">
        <v>0</v>
      </c>
      <c r="ED33" s="54" t="s">
        <v>599</v>
      </c>
      <c r="EE33" s="58">
        <v>23</v>
      </c>
      <c r="EF33" s="53" t="s">
        <v>607</v>
      </c>
      <c r="EG33" s="58">
        <v>102</v>
      </c>
      <c r="EH33" s="55" t="s">
        <v>730</v>
      </c>
      <c r="EI33" s="55">
        <v>27</v>
      </c>
      <c r="EJ33" s="58">
        <v>75</v>
      </c>
      <c r="EK33" s="46">
        <v>507</v>
      </c>
      <c r="EL33" s="46">
        <v>0</v>
      </c>
      <c r="EM33" s="46" t="s">
        <v>622</v>
      </c>
      <c r="EN33" s="97" t="s">
        <v>633</v>
      </c>
      <c r="EO33" s="46">
        <v>0</v>
      </c>
      <c r="EP33" s="103">
        <f t="shared" si="52"/>
        <v>14.485714285714286</v>
      </c>
      <c r="EQ33" s="46">
        <v>390</v>
      </c>
      <c r="ER33" s="46">
        <v>12</v>
      </c>
      <c r="ES33" s="46">
        <v>5</v>
      </c>
      <c r="ET33" s="55" t="s">
        <v>670</v>
      </c>
      <c r="EU33" s="77" t="s">
        <v>758</v>
      </c>
      <c r="EV33" s="55" t="s">
        <v>272</v>
      </c>
      <c r="EW33" s="76" t="s">
        <v>654</v>
      </c>
      <c r="EX33" s="54" t="s">
        <v>667</v>
      </c>
      <c r="EY33" s="55" t="s">
        <v>730</v>
      </c>
      <c r="EZ33" s="55" t="s">
        <v>730</v>
      </c>
      <c r="FA33" s="55" t="s">
        <v>730</v>
      </c>
      <c r="FB33" s="55" t="s">
        <v>730</v>
      </c>
    </row>
    <row r="34" spans="1:158" x14ac:dyDescent="0.25">
      <c r="A34" s="65">
        <v>28</v>
      </c>
      <c r="B34" s="28" t="s">
        <v>428</v>
      </c>
      <c r="C34" s="29"/>
      <c r="D34" s="31">
        <v>3661161.7488493249</v>
      </c>
      <c r="E34" s="30">
        <v>2657165</v>
      </c>
      <c r="F34" s="30">
        <v>2634132</v>
      </c>
      <c r="G34" s="31">
        <f t="shared" si="18"/>
        <v>101698.93746803681</v>
      </c>
      <c r="H34" s="55" t="s">
        <v>259</v>
      </c>
      <c r="I34" s="55" t="s">
        <v>268</v>
      </c>
      <c r="J34" s="53" t="s">
        <v>429</v>
      </c>
      <c r="K34" s="53" t="s">
        <v>430</v>
      </c>
      <c r="L34" s="49">
        <v>4639</v>
      </c>
      <c r="M34" s="53" t="s">
        <v>431</v>
      </c>
      <c r="N34" s="49">
        <v>11577</v>
      </c>
      <c r="O34" s="54" t="s">
        <v>432</v>
      </c>
      <c r="P34" s="54" t="s">
        <v>433</v>
      </c>
      <c r="Q34" s="55">
        <v>36</v>
      </c>
      <c r="R34" s="99">
        <v>26</v>
      </c>
      <c r="S34" s="55">
        <v>22</v>
      </c>
      <c r="T34" s="47">
        <f t="shared" si="0"/>
        <v>0.61111111111111116</v>
      </c>
      <c r="U34" s="55">
        <v>14</v>
      </c>
      <c r="V34" s="47">
        <f t="shared" si="1"/>
        <v>0.3888888888888889</v>
      </c>
      <c r="W34" s="49">
        <v>5</v>
      </c>
      <c r="X34" s="35" t="s">
        <v>525</v>
      </c>
      <c r="Y34" s="37" t="s">
        <v>527</v>
      </c>
      <c r="Z34" s="47">
        <v>0.55555555555555558</v>
      </c>
      <c r="AA34" s="37" t="s">
        <v>537</v>
      </c>
      <c r="AB34" s="39" t="s">
        <v>535</v>
      </c>
      <c r="AC34" s="57">
        <v>165</v>
      </c>
      <c r="AD34" s="53" t="s">
        <v>645</v>
      </c>
      <c r="AE34" s="49">
        <v>11</v>
      </c>
      <c r="AF34" s="48">
        <f t="shared" si="19"/>
        <v>0.30555555555555558</v>
      </c>
      <c r="AG34" s="49">
        <v>20</v>
      </c>
      <c r="AH34" s="48">
        <f t="shared" si="20"/>
        <v>0.55555555555555558</v>
      </c>
      <c r="AI34" s="49">
        <v>0</v>
      </c>
      <c r="AJ34" s="48">
        <f t="shared" si="21"/>
        <v>0</v>
      </c>
      <c r="AK34" s="61">
        <v>0</v>
      </c>
      <c r="AL34" s="48">
        <f t="shared" si="22"/>
        <v>0</v>
      </c>
      <c r="AM34" s="49">
        <v>1</v>
      </c>
      <c r="AN34" s="48">
        <f t="shared" si="23"/>
        <v>2.7777777777777776E-2</v>
      </c>
      <c r="AO34" s="49">
        <v>1</v>
      </c>
      <c r="AP34" s="48">
        <f t="shared" si="24"/>
        <v>2.7777777777777776E-2</v>
      </c>
      <c r="AQ34" s="49">
        <v>2</v>
      </c>
      <c r="AR34" s="48">
        <f t="shared" si="25"/>
        <v>5.5555555555555552E-2</v>
      </c>
      <c r="AS34" s="49">
        <v>0</v>
      </c>
      <c r="AT34" s="48">
        <f t="shared" si="26"/>
        <v>0</v>
      </c>
      <c r="AU34" s="49">
        <v>0</v>
      </c>
      <c r="AV34" s="48">
        <f t="shared" si="27"/>
        <v>0</v>
      </c>
      <c r="AW34" s="49">
        <v>0</v>
      </c>
      <c r="AX34" s="48">
        <f t="shared" si="28"/>
        <v>0</v>
      </c>
      <c r="AY34" s="49">
        <v>1</v>
      </c>
      <c r="AZ34" s="48">
        <f t="shared" si="29"/>
        <v>2.7777777777777776E-2</v>
      </c>
      <c r="BA34" s="55">
        <v>6</v>
      </c>
      <c r="BB34" s="58">
        <v>25</v>
      </c>
      <c r="BC34" s="32">
        <v>2016</v>
      </c>
      <c r="BD34" s="34">
        <f t="shared" si="30"/>
        <v>36</v>
      </c>
      <c r="BE34" s="49">
        <v>20</v>
      </c>
      <c r="BF34" s="70">
        <f t="shared" si="31"/>
        <v>0.55555555555555558</v>
      </c>
      <c r="BG34" s="49">
        <v>16</v>
      </c>
      <c r="BH34" s="70">
        <f t="shared" si="32"/>
        <v>0.44444444444444442</v>
      </c>
      <c r="BI34" s="34">
        <v>5</v>
      </c>
      <c r="BJ34" s="42">
        <f t="shared" si="33"/>
        <v>0.45454545454545453</v>
      </c>
      <c r="BK34" s="49">
        <v>9</v>
      </c>
      <c r="BL34" s="42">
        <f t="shared" si="34"/>
        <v>0.45</v>
      </c>
      <c r="BM34" s="49">
        <v>0</v>
      </c>
      <c r="BN34" s="42" t="s">
        <v>262</v>
      </c>
      <c r="BO34" s="49">
        <v>0</v>
      </c>
      <c r="BP34" s="42" t="s">
        <v>262</v>
      </c>
      <c r="BQ34" s="49">
        <v>1</v>
      </c>
      <c r="BR34" s="42">
        <f t="shared" si="36"/>
        <v>1</v>
      </c>
      <c r="BS34" s="49">
        <v>1</v>
      </c>
      <c r="BT34" s="42">
        <f t="shared" si="37"/>
        <v>1</v>
      </c>
      <c r="BU34" s="49">
        <v>0</v>
      </c>
      <c r="BV34" s="42">
        <f t="shared" si="43"/>
        <v>0</v>
      </c>
      <c r="BW34" s="49">
        <v>0</v>
      </c>
      <c r="BX34" s="42" t="s">
        <v>262</v>
      </c>
      <c r="BY34" s="49">
        <v>0</v>
      </c>
      <c r="BZ34" s="42" t="s">
        <v>262</v>
      </c>
      <c r="CA34" s="49">
        <v>0</v>
      </c>
      <c r="CB34" s="42" t="s">
        <v>262</v>
      </c>
      <c r="CC34" s="49">
        <v>0</v>
      </c>
      <c r="CD34" s="42">
        <f t="shared" si="41"/>
        <v>0</v>
      </c>
      <c r="CE34" s="60">
        <v>120605850</v>
      </c>
      <c r="CF34" s="60">
        <v>129695223</v>
      </c>
      <c r="CG34" s="60">
        <v>129695223</v>
      </c>
      <c r="CH34" s="60">
        <v>134883000</v>
      </c>
      <c r="CI34" s="60">
        <v>140278000</v>
      </c>
      <c r="CJ34" s="60">
        <v>155863000</v>
      </c>
      <c r="CK34" s="43">
        <v>156681822.46000001</v>
      </c>
      <c r="CL34" s="44">
        <f t="shared" si="46"/>
        <v>2.8380024528069456E-2</v>
      </c>
      <c r="CM34" s="44">
        <f t="shared" si="39"/>
        <v>3.0598049674969204E-2</v>
      </c>
      <c r="CN34" s="44">
        <f t="shared" si="47"/>
        <v>-5.8513836107392303E-2</v>
      </c>
      <c r="CO34" s="60">
        <v>49858558962.199997</v>
      </c>
      <c r="CP34" s="43">
        <f t="shared" si="48"/>
        <v>238087521.54000002</v>
      </c>
      <c r="CQ34" s="46">
        <v>81405699.079999998</v>
      </c>
      <c r="CR34" s="48">
        <f t="shared" si="40"/>
        <v>0.341915017441699</v>
      </c>
      <c r="CS34" s="45">
        <f t="shared" si="49"/>
        <v>3.1425260922359889E-3</v>
      </c>
      <c r="CT34" s="43">
        <f t="shared" si="50"/>
        <v>4352272.8461111113</v>
      </c>
      <c r="CU34" s="43">
        <f t="shared" si="51"/>
        <v>42.795657009484465</v>
      </c>
      <c r="CV34" s="46">
        <v>140743701</v>
      </c>
      <c r="CW34" s="47">
        <f t="shared" si="53"/>
        <v>0.75338683548882623</v>
      </c>
      <c r="CX34" s="46">
        <v>6204430</v>
      </c>
      <c r="CY34" s="47">
        <f t="shared" si="54"/>
        <v>3.321168798674648E-2</v>
      </c>
      <c r="CZ34" s="46">
        <v>37414269</v>
      </c>
      <c r="DA34" s="47">
        <f t="shared" si="55"/>
        <v>0.2002748082064269</v>
      </c>
      <c r="DB34" s="46">
        <v>0</v>
      </c>
      <c r="DC34" s="47">
        <f t="shared" si="56"/>
        <v>0</v>
      </c>
      <c r="DD34" s="46">
        <v>2452254</v>
      </c>
      <c r="DE34" s="48">
        <f t="shared" si="57"/>
        <v>1.3126668318000365E-2</v>
      </c>
      <c r="DF34" s="46">
        <v>0</v>
      </c>
      <c r="DG34" s="48">
        <f t="shared" si="58"/>
        <v>0</v>
      </c>
      <c r="DH34" s="46">
        <v>0</v>
      </c>
      <c r="DI34" s="47">
        <f t="shared" si="59"/>
        <v>0</v>
      </c>
      <c r="DJ34" s="46">
        <v>155863000</v>
      </c>
      <c r="DK34" s="46">
        <v>192496630</v>
      </c>
      <c r="DL34" s="46">
        <v>186814654</v>
      </c>
      <c r="DM34" s="48">
        <f t="shared" si="60"/>
        <v>0.23503737256436744</v>
      </c>
      <c r="DN34" s="48">
        <f t="shared" si="61"/>
        <v>0.19858243457395278</v>
      </c>
      <c r="DO34" s="46">
        <v>104008</v>
      </c>
      <c r="DP34" s="46">
        <v>102318.96</v>
      </c>
      <c r="DQ34" s="49">
        <v>60</v>
      </c>
      <c r="DR34" s="49" t="s">
        <v>671</v>
      </c>
      <c r="DS34" s="49" t="s">
        <v>669</v>
      </c>
      <c r="DT34" s="46">
        <v>436434</v>
      </c>
      <c r="DU34" s="46">
        <v>47296338</v>
      </c>
      <c r="DV34" s="46">
        <v>673070</v>
      </c>
      <c r="DW34" s="46">
        <v>261430</v>
      </c>
      <c r="DX34" s="46">
        <v>612134</v>
      </c>
      <c r="DY34" s="46">
        <v>6510195</v>
      </c>
      <c r="DZ34" s="46">
        <v>11833590</v>
      </c>
      <c r="EA34" s="46">
        <v>0</v>
      </c>
      <c r="EB34" s="46">
        <v>0</v>
      </c>
      <c r="EC34" s="46">
        <v>0</v>
      </c>
      <c r="ED34" s="54" t="s">
        <v>600</v>
      </c>
      <c r="EE34" s="58">
        <v>44</v>
      </c>
      <c r="EF34" s="71" t="s">
        <v>605</v>
      </c>
      <c r="EG34" s="58">
        <v>78</v>
      </c>
      <c r="EH34" s="55">
        <v>44</v>
      </c>
      <c r="EI34" s="72">
        <v>30</v>
      </c>
      <c r="EJ34" s="58">
        <v>35</v>
      </c>
      <c r="EK34" s="46">
        <v>255</v>
      </c>
      <c r="EL34" s="46">
        <v>0</v>
      </c>
      <c r="EM34" s="46" t="s">
        <v>624</v>
      </c>
      <c r="EN34" s="46" t="s">
        <v>272</v>
      </c>
      <c r="EO34" s="46">
        <v>0</v>
      </c>
      <c r="EP34" s="103">
        <f t="shared" si="52"/>
        <v>7.083333333333333</v>
      </c>
      <c r="EQ34" s="55">
        <v>341</v>
      </c>
      <c r="ER34" s="55">
        <v>0</v>
      </c>
      <c r="ES34" s="55">
        <v>4</v>
      </c>
      <c r="ET34" s="55" t="s">
        <v>670</v>
      </c>
      <c r="EU34" s="77" t="s">
        <v>656</v>
      </c>
      <c r="EV34" s="54" t="s">
        <v>706</v>
      </c>
      <c r="EW34" s="76" t="s">
        <v>659</v>
      </c>
      <c r="EX34" s="54" t="s">
        <v>769</v>
      </c>
      <c r="EY34" s="55" t="s">
        <v>730</v>
      </c>
      <c r="EZ34" s="55">
        <v>2</v>
      </c>
      <c r="FA34" s="55">
        <v>1</v>
      </c>
      <c r="FB34" s="55">
        <v>0</v>
      </c>
    </row>
    <row r="35" spans="1:158" x14ac:dyDescent="0.25">
      <c r="A35" s="65">
        <v>29</v>
      </c>
      <c r="B35" s="28" t="s">
        <v>434</v>
      </c>
      <c r="C35" s="29"/>
      <c r="D35" s="31">
        <v>1330142.5805439046</v>
      </c>
      <c r="E35" s="46">
        <v>928678</v>
      </c>
      <c r="F35" s="46">
        <v>922482</v>
      </c>
      <c r="G35" s="31">
        <f t="shared" si="18"/>
        <v>53205.703221756179</v>
      </c>
      <c r="H35" s="55" t="s">
        <v>281</v>
      </c>
      <c r="I35" s="55" t="s">
        <v>260</v>
      </c>
      <c r="J35" s="53" t="s">
        <v>569</v>
      </c>
      <c r="K35" s="53" t="s">
        <v>435</v>
      </c>
      <c r="L35" s="49">
        <v>700</v>
      </c>
      <c r="M35" s="53" t="s">
        <v>436</v>
      </c>
      <c r="N35" s="49">
        <v>2941</v>
      </c>
      <c r="O35" s="54" t="s">
        <v>437</v>
      </c>
      <c r="P35" s="54" t="s">
        <v>438</v>
      </c>
      <c r="Q35" s="55">
        <v>25</v>
      </c>
      <c r="R35" s="99">
        <v>32</v>
      </c>
      <c r="S35" s="55">
        <v>15</v>
      </c>
      <c r="T35" s="47">
        <f t="shared" si="0"/>
        <v>0.6</v>
      </c>
      <c r="U35" s="55">
        <v>10</v>
      </c>
      <c r="V35" s="47">
        <f t="shared" si="1"/>
        <v>0.4</v>
      </c>
      <c r="W35" s="49">
        <v>9</v>
      </c>
      <c r="X35" s="54" t="s">
        <v>526</v>
      </c>
      <c r="Y35" s="37" t="s">
        <v>528</v>
      </c>
      <c r="Z35" s="47">
        <v>0.24</v>
      </c>
      <c r="AA35" s="37" t="s">
        <v>534</v>
      </c>
      <c r="AB35" s="39" t="s">
        <v>535</v>
      </c>
      <c r="AC35" s="57">
        <v>120</v>
      </c>
      <c r="AD35" s="53" t="s">
        <v>727</v>
      </c>
      <c r="AE35" s="49">
        <v>6</v>
      </c>
      <c r="AF35" s="48">
        <f t="shared" si="19"/>
        <v>0.24</v>
      </c>
      <c r="AG35" s="49">
        <v>4</v>
      </c>
      <c r="AH35" s="48">
        <f t="shared" si="20"/>
        <v>0.16</v>
      </c>
      <c r="AI35" s="49">
        <v>5</v>
      </c>
      <c r="AJ35" s="48">
        <f t="shared" si="21"/>
        <v>0.2</v>
      </c>
      <c r="AK35" s="61">
        <v>2</v>
      </c>
      <c r="AL35" s="48">
        <f t="shared" si="22"/>
        <v>0.08</v>
      </c>
      <c r="AM35" s="49">
        <v>1</v>
      </c>
      <c r="AN35" s="48">
        <f t="shared" si="23"/>
        <v>0.04</v>
      </c>
      <c r="AO35" s="49">
        <v>0</v>
      </c>
      <c r="AP35" s="48">
        <f t="shared" si="24"/>
        <v>0</v>
      </c>
      <c r="AQ35" s="49">
        <v>2</v>
      </c>
      <c r="AR35" s="48">
        <f t="shared" si="25"/>
        <v>0.08</v>
      </c>
      <c r="AS35" s="49">
        <v>1</v>
      </c>
      <c r="AT35" s="48">
        <f t="shared" si="26"/>
        <v>0.04</v>
      </c>
      <c r="AU35" s="49">
        <v>0</v>
      </c>
      <c r="AV35" s="48">
        <f t="shared" si="27"/>
        <v>0</v>
      </c>
      <c r="AW35" s="49">
        <v>3</v>
      </c>
      <c r="AX35" s="48">
        <f t="shared" si="28"/>
        <v>0.12</v>
      </c>
      <c r="AY35" s="49">
        <v>1</v>
      </c>
      <c r="AZ35" s="48">
        <f t="shared" si="29"/>
        <v>0.04</v>
      </c>
      <c r="BA35" s="55">
        <v>12</v>
      </c>
      <c r="BB35" s="58">
        <v>35</v>
      </c>
      <c r="BC35" s="32">
        <v>2016</v>
      </c>
      <c r="BD35" s="34">
        <f t="shared" si="30"/>
        <v>25</v>
      </c>
      <c r="BE35" s="49">
        <v>18</v>
      </c>
      <c r="BF35" s="70">
        <f t="shared" si="31"/>
        <v>0.72</v>
      </c>
      <c r="BG35" s="49">
        <v>7</v>
      </c>
      <c r="BH35" s="70">
        <f t="shared" si="32"/>
        <v>0.28000000000000003</v>
      </c>
      <c r="BI35" s="34">
        <v>1</v>
      </c>
      <c r="BJ35" s="42">
        <f t="shared" si="33"/>
        <v>0.16666666666666666</v>
      </c>
      <c r="BK35" s="49">
        <v>2</v>
      </c>
      <c r="BL35" s="42">
        <f t="shared" si="34"/>
        <v>0.5</v>
      </c>
      <c r="BM35" s="49">
        <v>1</v>
      </c>
      <c r="BN35" s="42">
        <f t="shared" si="35"/>
        <v>0.2</v>
      </c>
      <c r="BO35" s="49">
        <v>1</v>
      </c>
      <c r="BP35" s="42">
        <f t="shared" si="42"/>
        <v>0.5</v>
      </c>
      <c r="BQ35" s="49">
        <v>0</v>
      </c>
      <c r="BR35" s="42">
        <f t="shared" si="36"/>
        <v>0</v>
      </c>
      <c r="BS35" s="49">
        <v>0</v>
      </c>
      <c r="BT35" s="42" t="s">
        <v>262</v>
      </c>
      <c r="BU35" s="49">
        <v>1</v>
      </c>
      <c r="BV35" s="42">
        <f t="shared" si="43"/>
        <v>0.5</v>
      </c>
      <c r="BW35" s="49">
        <v>0</v>
      </c>
      <c r="BX35" s="42">
        <f t="shared" si="38"/>
        <v>0</v>
      </c>
      <c r="BY35" s="49">
        <v>0</v>
      </c>
      <c r="BZ35" s="42" t="s">
        <v>262</v>
      </c>
      <c r="CA35" s="49">
        <v>0</v>
      </c>
      <c r="CB35" s="42">
        <f>(CA35/AW35)</f>
        <v>0</v>
      </c>
      <c r="CC35" s="49">
        <v>1</v>
      </c>
      <c r="CD35" s="42">
        <f t="shared" si="41"/>
        <v>1</v>
      </c>
      <c r="CE35" s="60">
        <v>173485635.12</v>
      </c>
      <c r="CF35" s="60">
        <v>176087919.65000001</v>
      </c>
      <c r="CG35" s="60">
        <v>176087919.65000001</v>
      </c>
      <c r="CH35" s="60">
        <v>183191119</v>
      </c>
      <c r="CI35" s="60">
        <v>190191000</v>
      </c>
      <c r="CJ35" s="60">
        <v>170000000</v>
      </c>
      <c r="CK35" s="43">
        <v>178500000</v>
      </c>
      <c r="CL35" s="44">
        <f t="shared" si="46"/>
        <v>-0.18552437485121409</v>
      </c>
      <c r="CM35" s="44">
        <f t="shared" si="39"/>
        <v>-0.13550651734022173</v>
      </c>
      <c r="CN35" s="44">
        <f t="shared" si="47"/>
        <v>-1.6605765482023888E-2</v>
      </c>
      <c r="CO35" s="60">
        <v>18135704254.41</v>
      </c>
      <c r="CP35" s="43">
        <f t="shared" si="48"/>
        <v>241700000</v>
      </c>
      <c r="CQ35" s="46">
        <v>63200000</v>
      </c>
      <c r="CR35" s="48">
        <f t="shared" si="40"/>
        <v>0.2614811750103434</v>
      </c>
      <c r="CS35" s="45">
        <f t="shared" si="49"/>
        <v>9.842463104601783E-3</v>
      </c>
      <c r="CT35" s="43">
        <f t="shared" si="50"/>
        <v>7140000</v>
      </c>
      <c r="CU35" s="43">
        <f t="shared" si="51"/>
        <v>134.19614003110109</v>
      </c>
      <c r="CV35" s="46">
        <v>88498749</v>
      </c>
      <c r="CW35" s="47">
        <f t="shared" si="53"/>
        <v>0.46666709344019575</v>
      </c>
      <c r="CX35" s="46">
        <v>18992900</v>
      </c>
      <c r="CY35" s="47">
        <f t="shared" si="54"/>
        <v>0.1001523924253471</v>
      </c>
      <c r="CZ35" s="46">
        <v>22464810</v>
      </c>
      <c r="DA35" s="47">
        <f t="shared" si="55"/>
        <v>0.11846029131311499</v>
      </c>
      <c r="DB35" s="46">
        <v>57365497</v>
      </c>
      <c r="DC35" s="47">
        <f t="shared" si="56"/>
        <v>0.30249681550574536</v>
      </c>
      <c r="DD35" s="46">
        <v>2318047</v>
      </c>
      <c r="DE35" s="48">
        <f t="shared" si="57"/>
        <v>1.2223407315596804E-2</v>
      </c>
      <c r="DF35" s="46">
        <v>0</v>
      </c>
      <c r="DG35" s="48">
        <f t="shared" si="58"/>
        <v>0</v>
      </c>
      <c r="DH35" s="46">
        <v>0</v>
      </c>
      <c r="DI35" s="47">
        <f t="shared" si="59"/>
        <v>0</v>
      </c>
      <c r="DJ35" s="46">
        <v>170000000</v>
      </c>
      <c r="DK35" s="46">
        <v>215251002</v>
      </c>
      <c r="DL35" s="46">
        <v>189640003</v>
      </c>
      <c r="DM35" s="48">
        <f t="shared" si="60"/>
        <v>0.26618236470588236</v>
      </c>
      <c r="DN35" s="48">
        <f t="shared" si="61"/>
        <v>0.11552942941176471</v>
      </c>
      <c r="DO35" s="46">
        <v>100900</v>
      </c>
      <c r="DP35" s="46">
        <v>59189.760000000002</v>
      </c>
      <c r="DQ35" s="49">
        <v>0</v>
      </c>
      <c r="DR35" s="49" t="s">
        <v>671</v>
      </c>
      <c r="DS35" s="49" t="s">
        <v>714</v>
      </c>
      <c r="DT35" s="46">
        <v>12630492</v>
      </c>
      <c r="DU35" s="46">
        <v>34302019</v>
      </c>
      <c r="DV35" s="46">
        <v>422640</v>
      </c>
      <c r="DW35" s="46">
        <v>1872607</v>
      </c>
      <c r="DX35" s="46">
        <v>850812</v>
      </c>
      <c r="DY35" s="46">
        <v>672241</v>
      </c>
      <c r="DZ35" s="46">
        <v>12274924</v>
      </c>
      <c r="EA35" s="46">
        <v>0</v>
      </c>
      <c r="EB35" s="46">
        <v>57365497</v>
      </c>
      <c r="EC35" s="46">
        <v>0</v>
      </c>
      <c r="ED35" s="54" t="s">
        <v>601</v>
      </c>
      <c r="EE35" s="58">
        <v>4</v>
      </c>
      <c r="EF35" s="71" t="s">
        <v>607</v>
      </c>
      <c r="EG35" s="58">
        <v>92</v>
      </c>
      <c r="EH35" s="55">
        <v>102</v>
      </c>
      <c r="EI35" s="72">
        <v>24</v>
      </c>
      <c r="EJ35" s="58">
        <v>82</v>
      </c>
      <c r="EK35" s="46">
        <v>187</v>
      </c>
      <c r="EL35" s="46">
        <v>0</v>
      </c>
      <c r="EM35" s="46" t="s">
        <v>622</v>
      </c>
      <c r="EN35" s="97" t="s">
        <v>634</v>
      </c>
      <c r="EO35" s="46">
        <v>0</v>
      </c>
      <c r="EP35" s="103">
        <f t="shared" si="52"/>
        <v>7.48</v>
      </c>
      <c r="EQ35" s="55">
        <v>226</v>
      </c>
      <c r="ER35" s="55">
        <v>0</v>
      </c>
      <c r="ES35" s="46">
        <v>3</v>
      </c>
      <c r="ET35" s="55" t="s">
        <v>670</v>
      </c>
      <c r="EU35" s="77" t="s">
        <v>758</v>
      </c>
      <c r="EV35" s="55" t="s">
        <v>272</v>
      </c>
      <c r="EW35" s="76" t="s">
        <v>648</v>
      </c>
      <c r="EX35" s="54" t="s">
        <v>707</v>
      </c>
      <c r="EY35" s="55" t="s">
        <v>742</v>
      </c>
      <c r="EZ35" s="55" t="s">
        <v>730</v>
      </c>
      <c r="FA35" s="55">
        <v>0</v>
      </c>
      <c r="FB35" s="55">
        <v>0</v>
      </c>
    </row>
    <row r="36" spans="1:158" x14ac:dyDescent="0.25">
      <c r="A36" s="65">
        <v>30</v>
      </c>
      <c r="B36" s="28" t="s">
        <v>439</v>
      </c>
      <c r="C36" s="29"/>
      <c r="D36" s="31">
        <v>8220321.8584983367</v>
      </c>
      <c r="E36" s="94">
        <v>5819232</v>
      </c>
      <c r="F36" s="94">
        <v>5783845</v>
      </c>
      <c r="G36" s="31">
        <f t="shared" si="18"/>
        <v>164406.43716996672</v>
      </c>
      <c r="H36" s="55" t="s">
        <v>440</v>
      </c>
      <c r="I36" s="55" t="s">
        <v>260</v>
      </c>
      <c r="J36" s="53" t="s">
        <v>441</v>
      </c>
      <c r="K36" s="53" t="s">
        <v>442</v>
      </c>
      <c r="L36" s="49" t="s">
        <v>562</v>
      </c>
      <c r="M36" s="53" t="s">
        <v>443</v>
      </c>
      <c r="N36" s="49">
        <v>14501</v>
      </c>
      <c r="O36" s="54" t="s">
        <v>444</v>
      </c>
      <c r="P36" s="54" t="s">
        <v>445</v>
      </c>
      <c r="Q36" s="55">
        <v>50</v>
      </c>
      <c r="R36" s="99">
        <v>21</v>
      </c>
      <c r="S36" s="55">
        <v>30</v>
      </c>
      <c r="T36" s="47">
        <f t="shared" si="0"/>
        <v>0.6</v>
      </c>
      <c r="U36" s="55">
        <v>20</v>
      </c>
      <c r="V36" s="47">
        <f t="shared" si="1"/>
        <v>0.4</v>
      </c>
      <c r="W36" s="49">
        <v>6</v>
      </c>
      <c r="X36" s="35" t="s">
        <v>525</v>
      </c>
      <c r="Y36" s="37" t="s">
        <v>527</v>
      </c>
      <c r="Z36" s="47">
        <v>0.42</v>
      </c>
      <c r="AA36" s="37" t="s">
        <v>534</v>
      </c>
      <c r="AB36" s="39" t="s">
        <v>535</v>
      </c>
      <c r="AC36" s="57">
        <v>84</v>
      </c>
      <c r="AD36" s="53" t="s">
        <v>750</v>
      </c>
      <c r="AE36" s="49">
        <v>8</v>
      </c>
      <c r="AF36" s="48">
        <f t="shared" si="19"/>
        <v>0.16</v>
      </c>
      <c r="AG36" s="49">
        <v>21</v>
      </c>
      <c r="AH36" s="48">
        <f t="shared" si="20"/>
        <v>0.42</v>
      </c>
      <c r="AI36" s="49">
        <v>4</v>
      </c>
      <c r="AJ36" s="48">
        <f t="shared" si="21"/>
        <v>0.08</v>
      </c>
      <c r="AK36" s="61">
        <v>1</v>
      </c>
      <c r="AL36" s="48">
        <f t="shared" si="22"/>
        <v>0.02</v>
      </c>
      <c r="AM36" s="49">
        <v>10</v>
      </c>
      <c r="AN36" s="48">
        <f t="shared" si="23"/>
        <v>0.2</v>
      </c>
      <c r="AO36" s="49">
        <v>0</v>
      </c>
      <c r="AP36" s="48">
        <f t="shared" si="24"/>
        <v>0</v>
      </c>
      <c r="AQ36" s="49">
        <v>1</v>
      </c>
      <c r="AR36" s="48">
        <f t="shared" si="25"/>
        <v>0.02</v>
      </c>
      <c r="AS36" s="49">
        <v>0</v>
      </c>
      <c r="AT36" s="48">
        <f t="shared" si="26"/>
        <v>0</v>
      </c>
      <c r="AU36" s="49">
        <v>0</v>
      </c>
      <c r="AV36" s="48">
        <f t="shared" si="27"/>
        <v>0</v>
      </c>
      <c r="AW36" s="49">
        <v>0</v>
      </c>
      <c r="AX36" s="48">
        <f t="shared" si="28"/>
        <v>0</v>
      </c>
      <c r="AY36" s="49">
        <v>5</v>
      </c>
      <c r="AZ36" s="48">
        <f t="shared" si="29"/>
        <v>0.1</v>
      </c>
      <c r="BA36" s="55">
        <v>12</v>
      </c>
      <c r="BB36" s="58">
        <v>21</v>
      </c>
      <c r="BC36" s="32">
        <v>2016</v>
      </c>
      <c r="BD36" s="34">
        <f t="shared" si="30"/>
        <v>50</v>
      </c>
      <c r="BE36" s="49">
        <v>31</v>
      </c>
      <c r="BF36" s="70">
        <f t="shared" si="31"/>
        <v>0.62</v>
      </c>
      <c r="BG36" s="49">
        <v>19</v>
      </c>
      <c r="BH36" s="70">
        <f t="shared" si="32"/>
        <v>0.38</v>
      </c>
      <c r="BI36" s="34">
        <v>2</v>
      </c>
      <c r="BJ36" s="42">
        <f t="shared" si="33"/>
        <v>0.25</v>
      </c>
      <c r="BK36" s="49">
        <v>7</v>
      </c>
      <c r="BL36" s="42">
        <f t="shared" si="34"/>
        <v>0.33333333333333331</v>
      </c>
      <c r="BM36" s="49">
        <v>3</v>
      </c>
      <c r="BN36" s="42">
        <f t="shared" si="35"/>
        <v>0.75</v>
      </c>
      <c r="BO36" s="49">
        <v>0</v>
      </c>
      <c r="BP36" s="42">
        <f t="shared" si="42"/>
        <v>0</v>
      </c>
      <c r="BQ36" s="49">
        <v>5</v>
      </c>
      <c r="BR36" s="42">
        <f t="shared" si="36"/>
        <v>0.5</v>
      </c>
      <c r="BS36" s="49">
        <v>0</v>
      </c>
      <c r="BT36" s="42" t="s">
        <v>262</v>
      </c>
      <c r="BU36" s="49">
        <v>0</v>
      </c>
      <c r="BV36" s="42">
        <f t="shared" si="43"/>
        <v>0</v>
      </c>
      <c r="BW36" s="49">
        <v>0</v>
      </c>
      <c r="BX36" s="42" t="s">
        <v>262</v>
      </c>
      <c r="BY36" s="49">
        <v>0</v>
      </c>
      <c r="BZ36" s="42" t="s">
        <v>262</v>
      </c>
      <c r="CA36" s="49">
        <v>0</v>
      </c>
      <c r="CB36" s="42" t="s">
        <v>262</v>
      </c>
      <c r="CC36" s="49">
        <v>2</v>
      </c>
      <c r="CD36" s="42">
        <f t="shared" si="41"/>
        <v>0.4</v>
      </c>
      <c r="CE36" s="60">
        <v>501000000</v>
      </c>
      <c r="CF36" s="60">
        <v>541850000</v>
      </c>
      <c r="CG36" s="60">
        <v>577300000</v>
      </c>
      <c r="CH36" s="60">
        <v>616000000</v>
      </c>
      <c r="CI36" s="60">
        <v>676900000</v>
      </c>
      <c r="CJ36" s="60">
        <v>676900000</v>
      </c>
      <c r="CK36" s="43">
        <v>732185000</v>
      </c>
      <c r="CL36" s="44">
        <f t="shared" si="46"/>
        <v>0.15687515194588464</v>
      </c>
      <c r="CM36" s="44">
        <f t="shared" si="39"/>
        <v>5.4552082860722835E-2</v>
      </c>
      <c r="CN36" s="44">
        <f t="shared" si="47"/>
        <v>1.3058843327134544E-2</v>
      </c>
      <c r="CO36" s="60">
        <v>113654552930</v>
      </c>
      <c r="CP36" s="43">
        <f t="shared" si="48"/>
        <v>925809300</v>
      </c>
      <c r="CQ36" s="60">
        <v>193624300</v>
      </c>
      <c r="CR36" s="48">
        <f t="shared" si="40"/>
        <v>0.20914058651171466</v>
      </c>
      <c r="CS36" s="45">
        <f t="shared" si="49"/>
        <v>6.4421968247145699E-3</v>
      </c>
      <c r="CT36" s="43">
        <f t="shared" si="50"/>
        <v>14643700</v>
      </c>
      <c r="CU36" s="43">
        <f t="shared" si="51"/>
        <v>89.070113385287002</v>
      </c>
      <c r="CV36" s="46">
        <v>384865768</v>
      </c>
      <c r="CW36" s="47">
        <f t="shared" si="53"/>
        <v>0.56669287860486972</v>
      </c>
      <c r="CX36" s="46">
        <v>9689969</v>
      </c>
      <c r="CY36" s="47">
        <f t="shared" si="54"/>
        <v>1.4267926333739174E-2</v>
      </c>
      <c r="CZ36" s="46">
        <v>42833396</v>
      </c>
      <c r="DA36" s="47">
        <f t="shared" si="55"/>
        <v>6.306973105402898E-2</v>
      </c>
      <c r="DB36" s="46">
        <v>236024342</v>
      </c>
      <c r="DC36" s="47">
        <f t="shared" si="56"/>
        <v>0.34753237338790877</v>
      </c>
      <c r="DD36" s="46">
        <v>5729995</v>
      </c>
      <c r="DE36" s="48">
        <f t="shared" si="57"/>
        <v>8.4370906194533527E-3</v>
      </c>
      <c r="DF36" s="46">
        <v>0</v>
      </c>
      <c r="DG36" s="48">
        <f t="shared" si="58"/>
        <v>0</v>
      </c>
      <c r="DH36" s="46">
        <v>0</v>
      </c>
      <c r="DI36" s="47">
        <f t="shared" si="59"/>
        <v>0</v>
      </c>
      <c r="DJ36" s="46">
        <v>676900000</v>
      </c>
      <c r="DK36" s="46">
        <v>679143470</v>
      </c>
      <c r="DL36" s="46">
        <v>679143470</v>
      </c>
      <c r="DM36" s="48">
        <f t="shared" si="60"/>
        <v>3.3143300339784311E-3</v>
      </c>
      <c r="DN36" s="48">
        <f t="shared" si="61"/>
        <v>3.3143300339784311E-3</v>
      </c>
      <c r="DO36" s="46">
        <v>58123.38</v>
      </c>
      <c r="DP36" s="46">
        <v>58123.38</v>
      </c>
      <c r="DQ36" s="49">
        <v>92</v>
      </c>
      <c r="DR36" s="49" t="s">
        <v>671</v>
      </c>
      <c r="DS36" s="49" t="s">
        <v>714</v>
      </c>
      <c r="DT36" s="46">
        <v>1410998</v>
      </c>
      <c r="DU36" s="46">
        <v>63599201</v>
      </c>
      <c r="DV36" s="46">
        <v>3287537</v>
      </c>
      <c r="DW36" s="46">
        <v>10349894</v>
      </c>
      <c r="DX36" s="46">
        <v>1082008</v>
      </c>
      <c r="DY36" s="46">
        <v>1777886</v>
      </c>
      <c r="DZ36" s="46">
        <v>10631953</v>
      </c>
      <c r="EA36" s="46">
        <v>0</v>
      </c>
      <c r="EB36" s="46">
        <v>6192392</v>
      </c>
      <c r="EC36" s="46">
        <v>0</v>
      </c>
      <c r="ED36" s="54" t="s">
        <v>602</v>
      </c>
      <c r="EE36" s="58">
        <v>25</v>
      </c>
      <c r="EF36" s="71" t="s">
        <v>605</v>
      </c>
      <c r="EG36" s="58">
        <v>82</v>
      </c>
      <c r="EH36" s="55" t="s">
        <v>730</v>
      </c>
      <c r="EI36" s="72">
        <v>40</v>
      </c>
      <c r="EJ36" s="58">
        <v>39</v>
      </c>
      <c r="EK36" s="46">
        <v>682</v>
      </c>
      <c r="EL36" s="46">
        <v>31</v>
      </c>
      <c r="EM36" s="46" t="s">
        <v>622</v>
      </c>
      <c r="EN36" s="97" t="s">
        <v>708</v>
      </c>
      <c r="EO36" s="46">
        <v>0</v>
      </c>
      <c r="EP36" s="103">
        <f t="shared" si="52"/>
        <v>13.64</v>
      </c>
      <c r="EQ36" s="46">
        <v>276</v>
      </c>
      <c r="ER36" s="46">
        <v>1</v>
      </c>
      <c r="ES36" s="55">
        <v>5</v>
      </c>
      <c r="ET36" s="55" t="s">
        <v>670</v>
      </c>
      <c r="EU36" s="77" t="s">
        <v>758</v>
      </c>
      <c r="EV36" s="55" t="s">
        <v>272</v>
      </c>
      <c r="EW36" s="76" t="s">
        <v>773</v>
      </c>
      <c r="EX36" s="54" t="s">
        <v>774</v>
      </c>
      <c r="EY36" s="55" t="s">
        <v>742</v>
      </c>
      <c r="EZ36" s="55">
        <v>0</v>
      </c>
      <c r="FA36" s="55">
        <v>0</v>
      </c>
      <c r="FB36" s="55">
        <v>0</v>
      </c>
    </row>
    <row r="37" spans="1:158" x14ac:dyDescent="0.25">
      <c r="A37" s="65">
        <v>31</v>
      </c>
      <c r="B37" s="28" t="s">
        <v>446</v>
      </c>
      <c r="C37" s="29"/>
      <c r="D37" s="31">
        <v>2199617.6011339044</v>
      </c>
      <c r="E37" s="30">
        <v>1551371</v>
      </c>
      <c r="F37" s="30">
        <v>1541206</v>
      </c>
      <c r="G37" s="31">
        <f t="shared" si="18"/>
        <v>87984.704045356179</v>
      </c>
      <c r="H37" s="55" t="s">
        <v>335</v>
      </c>
      <c r="I37" s="55" t="s">
        <v>276</v>
      </c>
      <c r="J37" s="53" t="s">
        <v>447</v>
      </c>
      <c r="K37" s="53" t="s">
        <v>448</v>
      </c>
      <c r="L37" s="49" t="s">
        <v>560</v>
      </c>
      <c r="M37" s="53" t="s">
        <v>449</v>
      </c>
      <c r="N37" s="49">
        <v>7007</v>
      </c>
      <c r="O37" s="54" t="s">
        <v>450</v>
      </c>
      <c r="P37" s="54" t="s">
        <v>451</v>
      </c>
      <c r="Q37" s="55">
        <v>25</v>
      </c>
      <c r="R37" s="99">
        <v>20</v>
      </c>
      <c r="S37" s="55">
        <v>15</v>
      </c>
      <c r="T37" s="47">
        <f t="shared" si="0"/>
        <v>0.6</v>
      </c>
      <c r="U37" s="55">
        <v>10</v>
      </c>
      <c r="V37" s="47">
        <f t="shared" si="1"/>
        <v>0.4</v>
      </c>
      <c r="W37" s="49">
        <v>6</v>
      </c>
      <c r="X37" s="35" t="s">
        <v>525</v>
      </c>
      <c r="Y37" s="37" t="s">
        <v>528</v>
      </c>
      <c r="Z37" s="47">
        <v>0.52</v>
      </c>
      <c r="AA37" s="37" t="s">
        <v>537</v>
      </c>
      <c r="AB37" s="39" t="s">
        <v>535</v>
      </c>
      <c r="AC37" s="57">
        <v>108</v>
      </c>
      <c r="AD37" s="53" t="s">
        <v>553</v>
      </c>
      <c r="AE37" s="49">
        <v>13</v>
      </c>
      <c r="AF37" s="48">
        <f t="shared" si="19"/>
        <v>0.52</v>
      </c>
      <c r="AG37" s="49">
        <v>8</v>
      </c>
      <c r="AH37" s="48">
        <f t="shared" si="20"/>
        <v>0.32</v>
      </c>
      <c r="AI37" s="49">
        <v>0</v>
      </c>
      <c r="AJ37" s="48">
        <f t="shared" si="21"/>
        <v>0</v>
      </c>
      <c r="AK37" s="61">
        <v>1</v>
      </c>
      <c r="AL37" s="48">
        <f t="shared" si="22"/>
        <v>0.04</v>
      </c>
      <c r="AM37" s="49">
        <v>1</v>
      </c>
      <c r="AN37" s="48">
        <f t="shared" si="23"/>
        <v>0.04</v>
      </c>
      <c r="AO37" s="49">
        <v>0</v>
      </c>
      <c r="AP37" s="48">
        <f t="shared" si="24"/>
        <v>0</v>
      </c>
      <c r="AQ37" s="49">
        <v>2</v>
      </c>
      <c r="AR37" s="48">
        <f t="shared" si="25"/>
        <v>0.08</v>
      </c>
      <c r="AS37" s="49">
        <v>0</v>
      </c>
      <c r="AT37" s="48">
        <f t="shared" si="26"/>
        <v>0</v>
      </c>
      <c r="AU37" s="49">
        <v>0</v>
      </c>
      <c r="AV37" s="48">
        <f t="shared" si="27"/>
        <v>0</v>
      </c>
      <c r="AW37" s="49">
        <v>0</v>
      </c>
      <c r="AX37" s="48">
        <f t="shared" si="28"/>
        <v>0</v>
      </c>
      <c r="AY37" s="49">
        <v>0</v>
      </c>
      <c r="AZ37" s="48">
        <f t="shared" si="29"/>
        <v>0</v>
      </c>
      <c r="BA37" s="55">
        <v>12</v>
      </c>
      <c r="BB37" s="58">
        <v>20</v>
      </c>
      <c r="BC37" s="32">
        <v>2015</v>
      </c>
      <c r="BD37" s="34">
        <f t="shared" si="30"/>
        <v>25</v>
      </c>
      <c r="BE37" s="49">
        <v>16</v>
      </c>
      <c r="BF37" s="70">
        <f t="shared" si="31"/>
        <v>0.64</v>
      </c>
      <c r="BG37" s="49">
        <v>9</v>
      </c>
      <c r="BH37" s="70">
        <f t="shared" si="32"/>
        <v>0.36</v>
      </c>
      <c r="BI37" s="34">
        <v>7</v>
      </c>
      <c r="BJ37" s="42">
        <f t="shared" si="33"/>
        <v>0.53846153846153844</v>
      </c>
      <c r="BK37" s="49">
        <v>1</v>
      </c>
      <c r="BL37" s="42">
        <f t="shared" si="34"/>
        <v>0.125</v>
      </c>
      <c r="BM37" s="49">
        <v>0</v>
      </c>
      <c r="BN37" s="42" t="s">
        <v>262</v>
      </c>
      <c r="BO37" s="49">
        <v>0</v>
      </c>
      <c r="BP37" s="42">
        <f t="shared" si="42"/>
        <v>0</v>
      </c>
      <c r="BQ37" s="49">
        <v>1</v>
      </c>
      <c r="BR37" s="42">
        <f t="shared" si="36"/>
        <v>1</v>
      </c>
      <c r="BS37" s="49">
        <v>0</v>
      </c>
      <c r="BT37" s="42" t="s">
        <v>262</v>
      </c>
      <c r="BU37" s="49">
        <v>0</v>
      </c>
      <c r="BV37" s="42">
        <f t="shared" si="43"/>
        <v>0</v>
      </c>
      <c r="BW37" s="49">
        <v>0</v>
      </c>
      <c r="BX37" s="42" t="s">
        <v>262</v>
      </c>
      <c r="BY37" s="49">
        <v>0</v>
      </c>
      <c r="BZ37" s="42" t="s">
        <v>262</v>
      </c>
      <c r="CA37" s="49">
        <v>0</v>
      </c>
      <c r="CB37" s="42" t="s">
        <v>262</v>
      </c>
      <c r="CC37" s="49">
        <v>0</v>
      </c>
      <c r="CD37" s="42" t="s">
        <v>262</v>
      </c>
      <c r="CE37" s="60">
        <v>110250000</v>
      </c>
      <c r="CF37" s="60" t="s">
        <v>272</v>
      </c>
      <c r="CG37" s="60">
        <v>121728900</v>
      </c>
      <c r="CH37" s="60">
        <v>127815450</v>
      </c>
      <c r="CI37" s="60">
        <v>132928068</v>
      </c>
      <c r="CJ37" s="60">
        <v>141767000</v>
      </c>
      <c r="CK37" s="43">
        <v>147437680</v>
      </c>
      <c r="CL37" s="44">
        <f t="shared" si="46"/>
        <v>5.860339361931767E-2</v>
      </c>
      <c r="CM37" s="44">
        <f t="shared" si="39"/>
        <v>2.3418005866164333E-2</v>
      </c>
      <c r="CN37" s="44">
        <f t="shared" si="47"/>
        <v>-2.5971424858385508E-2</v>
      </c>
      <c r="CO37" s="60">
        <v>58054168000</v>
      </c>
      <c r="CP37" s="43">
        <f t="shared" si="48"/>
        <v>215257373</v>
      </c>
      <c r="CQ37" s="46">
        <v>67819693</v>
      </c>
      <c r="CR37" s="48">
        <f t="shared" si="40"/>
        <v>0.31506327544004731</v>
      </c>
      <c r="CS37" s="45">
        <f t="shared" si="49"/>
        <v>2.5396571009337347E-3</v>
      </c>
      <c r="CT37" s="43">
        <f t="shared" si="50"/>
        <v>5897507.2000000002</v>
      </c>
      <c r="CU37" s="43">
        <f t="shared" si="51"/>
        <v>67.02877805851152</v>
      </c>
      <c r="CV37" s="46">
        <v>89466842</v>
      </c>
      <c r="CW37" s="47">
        <f>(CV37/DL37)</f>
        <v>0.66089117365709882</v>
      </c>
      <c r="CX37" s="46">
        <v>19653552</v>
      </c>
      <c r="CY37" s="47">
        <f>(CX37/DL37)</f>
        <v>0.14518070334717775</v>
      </c>
      <c r="CZ37" s="46">
        <v>26042724</v>
      </c>
      <c r="DA37" s="47">
        <f>(CZ37/DL37)</f>
        <v>0.19237748918854089</v>
      </c>
      <c r="DB37" s="46">
        <v>0</v>
      </c>
      <c r="DC37" s="47">
        <f t="shared" si="56"/>
        <v>0</v>
      </c>
      <c r="DD37" s="46">
        <v>209914</v>
      </c>
      <c r="DE37" s="48">
        <f>(DD37/DL37)</f>
        <v>1.5506338071825118E-3</v>
      </c>
      <c r="DF37" s="46">
        <v>0</v>
      </c>
      <c r="DG37" s="48">
        <f>(DF37/DL37)</f>
        <v>0</v>
      </c>
      <c r="DH37" s="46">
        <v>0</v>
      </c>
      <c r="DI37" s="47">
        <f>(DH37/DL37)</f>
        <v>0</v>
      </c>
      <c r="DJ37" s="46">
        <v>141767000</v>
      </c>
      <c r="DK37" s="46">
        <v>141767000</v>
      </c>
      <c r="DL37" s="46">
        <v>135373032</v>
      </c>
      <c r="DM37" s="48">
        <f>(DK37-CJ37)/CJ37</f>
        <v>0</v>
      </c>
      <c r="DN37" s="48">
        <f>(DL37-CJ37)/CJ37</f>
        <v>-4.5101948972609988E-2</v>
      </c>
      <c r="DO37" s="46" t="s">
        <v>272</v>
      </c>
      <c r="DP37" s="46" t="s">
        <v>272</v>
      </c>
      <c r="DQ37" s="49">
        <v>40</v>
      </c>
      <c r="DR37" s="49" t="s">
        <v>671</v>
      </c>
      <c r="DS37" s="49" t="s">
        <v>714</v>
      </c>
      <c r="DT37" s="46">
        <v>149063</v>
      </c>
      <c r="DU37" s="46">
        <v>32745587</v>
      </c>
      <c r="DV37" s="46">
        <v>3368100</v>
      </c>
      <c r="DW37" s="46">
        <v>4287143</v>
      </c>
      <c r="DX37" s="46">
        <v>620610</v>
      </c>
      <c r="DY37" s="46">
        <v>5139322</v>
      </c>
      <c r="DZ37" s="46">
        <v>763830</v>
      </c>
      <c r="EA37" s="46">
        <v>0</v>
      </c>
      <c r="EB37" s="46">
        <v>0</v>
      </c>
      <c r="EC37" s="46">
        <v>0</v>
      </c>
      <c r="ED37" s="54" t="s">
        <v>603</v>
      </c>
      <c r="EE37" s="58">
        <v>27</v>
      </c>
      <c r="EF37" s="71" t="s">
        <v>615</v>
      </c>
      <c r="EG37" s="58">
        <v>25</v>
      </c>
      <c r="EH37" s="55">
        <v>57</v>
      </c>
      <c r="EI37" s="55">
        <v>16</v>
      </c>
      <c r="EJ37" s="58">
        <v>43</v>
      </c>
      <c r="EK37" s="46">
        <v>191</v>
      </c>
      <c r="EL37" s="46">
        <v>0</v>
      </c>
      <c r="EM37" s="46" t="s">
        <v>622</v>
      </c>
      <c r="EN37" s="97" t="s">
        <v>635</v>
      </c>
      <c r="EO37" s="46">
        <v>0</v>
      </c>
      <c r="EP37" s="103">
        <f t="shared" si="52"/>
        <v>7.64</v>
      </c>
      <c r="EQ37" s="55">
        <v>191</v>
      </c>
      <c r="ER37" s="55">
        <v>0</v>
      </c>
      <c r="ES37" s="55">
        <v>2</v>
      </c>
      <c r="ET37" s="55" t="s">
        <v>670</v>
      </c>
      <c r="EU37" s="77" t="s">
        <v>709</v>
      </c>
      <c r="EV37" s="54" t="s">
        <v>710</v>
      </c>
      <c r="EW37" s="76" t="s">
        <v>770</v>
      </c>
      <c r="EX37" s="54" t="s">
        <v>771</v>
      </c>
      <c r="EY37" s="55" t="s">
        <v>742</v>
      </c>
      <c r="EZ37" s="55">
        <v>0</v>
      </c>
      <c r="FA37" s="55">
        <v>0</v>
      </c>
      <c r="FB37" s="55">
        <v>0</v>
      </c>
    </row>
    <row r="38" spans="1:158" x14ac:dyDescent="0.25">
      <c r="A38" s="65">
        <v>32</v>
      </c>
      <c r="B38" s="28" t="s">
        <v>452</v>
      </c>
      <c r="C38" s="29"/>
      <c r="D38" s="31">
        <v>1612014.2141772849</v>
      </c>
      <c r="E38" s="30">
        <v>1190932</v>
      </c>
      <c r="F38" s="30">
        <v>1169034</v>
      </c>
      <c r="G38" s="80">
        <f t="shared" si="18"/>
        <v>53733.807139242832</v>
      </c>
      <c r="H38" s="55" t="s">
        <v>281</v>
      </c>
      <c r="I38" s="55" t="s">
        <v>260</v>
      </c>
      <c r="J38" s="53" t="s">
        <v>570</v>
      </c>
      <c r="K38" s="53" t="s">
        <v>261</v>
      </c>
      <c r="L38" s="49">
        <v>1787</v>
      </c>
      <c r="M38" s="53" t="s">
        <v>453</v>
      </c>
      <c r="N38" s="49">
        <v>4663</v>
      </c>
      <c r="O38" s="54" t="s">
        <v>454</v>
      </c>
      <c r="P38" s="54" t="s">
        <v>455</v>
      </c>
      <c r="Q38" s="55">
        <v>30</v>
      </c>
      <c r="R38" s="99">
        <v>51</v>
      </c>
      <c r="S38" s="55">
        <v>18</v>
      </c>
      <c r="T38" s="82">
        <f t="shared" si="0"/>
        <v>0.6</v>
      </c>
      <c r="U38" s="55">
        <v>12</v>
      </c>
      <c r="V38" s="82">
        <f t="shared" si="1"/>
        <v>0.4</v>
      </c>
      <c r="W38" s="49">
        <v>8</v>
      </c>
      <c r="X38" s="35" t="s">
        <v>525</v>
      </c>
      <c r="Y38" s="37" t="s">
        <v>528</v>
      </c>
      <c r="Z38" s="47">
        <v>0.36666666666666664</v>
      </c>
      <c r="AA38" s="37" t="s">
        <v>534</v>
      </c>
      <c r="AB38" s="39" t="s">
        <v>535</v>
      </c>
      <c r="AC38" s="57" t="s">
        <v>554</v>
      </c>
      <c r="AD38" s="53" t="s">
        <v>646</v>
      </c>
      <c r="AE38" s="49">
        <v>11</v>
      </c>
      <c r="AF38" s="48">
        <f t="shared" si="19"/>
        <v>0.36666666666666664</v>
      </c>
      <c r="AG38" s="49">
        <v>3</v>
      </c>
      <c r="AH38" s="48">
        <f t="shared" si="20"/>
        <v>0.1</v>
      </c>
      <c r="AI38" s="49">
        <v>2</v>
      </c>
      <c r="AJ38" s="48">
        <f t="shared" si="21"/>
        <v>6.6666666666666666E-2</v>
      </c>
      <c r="AK38" s="61">
        <v>3</v>
      </c>
      <c r="AL38" s="48">
        <f t="shared" si="22"/>
        <v>0.1</v>
      </c>
      <c r="AM38" s="49">
        <v>6</v>
      </c>
      <c r="AN38" s="48">
        <f t="shared" si="23"/>
        <v>0.2</v>
      </c>
      <c r="AO38" s="49">
        <v>0</v>
      </c>
      <c r="AP38" s="48">
        <f t="shared" si="24"/>
        <v>0</v>
      </c>
      <c r="AQ38" s="49">
        <v>2</v>
      </c>
      <c r="AR38" s="48">
        <f t="shared" si="25"/>
        <v>6.6666666666666666E-2</v>
      </c>
      <c r="AS38" s="49">
        <v>2</v>
      </c>
      <c r="AT38" s="48">
        <f t="shared" si="26"/>
        <v>6.6666666666666666E-2</v>
      </c>
      <c r="AU38" s="49">
        <v>1</v>
      </c>
      <c r="AV38" s="48">
        <f t="shared" si="27"/>
        <v>3.3333333333333333E-2</v>
      </c>
      <c r="AW38" s="49">
        <v>0</v>
      </c>
      <c r="AX38" s="48">
        <f t="shared" si="28"/>
        <v>0</v>
      </c>
      <c r="AY38" s="49">
        <v>0</v>
      </c>
      <c r="AZ38" s="48">
        <f t="shared" si="29"/>
        <v>0</v>
      </c>
      <c r="BA38" s="55">
        <v>6</v>
      </c>
      <c r="BB38" s="58">
        <v>51</v>
      </c>
      <c r="BC38" s="32">
        <v>2016</v>
      </c>
      <c r="BD38" s="86">
        <f t="shared" si="30"/>
        <v>30</v>
      </c>
      <c r="BE38" s="89">
        <v>14</v>
      </c>
      <c r="BF38" s="88">
        <f t="shared" si="31"/>
        <v>0.46666666666666667</v>
      </c>
      <c r="BG38" s="89">
        <v>16</v>
      </c>
      <c r="BH38" s="88">
        <f t="shared" si="32"/>
        <v>0.53333333333333333</v>
      </c>
      <c r="BI38" s="86">
        <v>5</v>
      </c>
      <c r="BJ38" s="91">
        <f t="shared" si="33"/>
        <v>0.45454545454545453</v>
      </c>
      <c r="BK38" s="78">
        <v>1</v>
      </c>
      <c r="BL38" s="91">
        <f t="shared" si="34"/>
        <v>0.33333333333333331</v>
      </c>
      <c r="BM38" s="78">
        <v>1</v>
      </c>
      <c r="BN38" s="91">
        <f t="shared" si="35"/>
        <v>0.5</v>
      </c>
      <c r="BO38" s="78">
        <v>2</v>
      </c>
      <c r="BP38" s="91">
        <f t="shared" si="42"/>
        <v>0.66666666666666663</v>
      </c>
      <c r="BQ38" s="78">
        <v>4</v>
      </c>
      <c r="BR38" s="91">
        <f t="shared" si="36"/>
        <v>0.66666666666666663</v>
      </c>
      <c r="BS38" s="78">
        <v>0</v>
      </c>
      <c r="BT38" s="91" t="s">
        <v>262</v>
      </c>
      <c r="BU38" s="78">
        <v>1</v>
      </c>
      <c r="BV38" s="91">
        <f t="shared" si="43"/>
        <v>0.5</v>
      </c>
      <c r="BW38" s="78">
        <v>1</v>
      </c>
      <c r="BX38" s="91">
        <f t="shared" si="38"/>
        <v>0.5</v>
      </c>
      <c r="BY38" s="78">
        <v>1</v>
      </c>
      <c r="BZ38" s="91">
        <f>(BY38/AU38)</f>
        <v>1</v>
      </c>
      <c r="CA38" s="78">
        <v>0</v>
      </c>
      <c r="CB38" s="91" t="s">
        <v>262</v>
      </c>
      <c r="CC38" s="78">
        <v>0</v>
      </c>
      <c r="CD38" s="91" t="s">
        <v>262</v>
      </c>
      <c r="CE38" s="92">
        <v>251995618</v>
      </c>
      <c r="CF38" s="60">
        <v>275477367</v>
      </c>
      <c r="CG38" s="60">
        <v>275477367</v>
      </c>
      <c r="CH38" s="60">
        <v>288180141</v>
      </c>
      <c r="CI38" s="60">
        <v>292374085</v>
      </c>
      <c r="CJ38" s="60">
        <v>288216656</v>
      </c>
      <c r="CK38" s="60">
        <v>315966672</v>
      </c>
      <c r="CL38" s="44">
        <f t="shared" si="46"/>
        <v>-7.4516341759289003E-3</v>
      </c>
      <c r="CM38" s="44">
        <f t="shared" si="39"/>
        <v>-2.724125237562481E-2</v>
      </c>
      <c r="CN38" s="44">
        <f t="shared" si="47"/>
        <v>2.6740184035233108E-2</v>
      </c>
      <c r="CO38" s="60">
        <v>30463434263</v>
      </c>
      <c r="CP38" s="43">
        <f t="shared" si="48"/>
        <v>441629067</v>
      </c>
      <c r="CQ38" s="46">
        <v>125662395</v>
      </c>
      <c r="CR38" s="48">
        <f t="shared" si="40"/>
        <v>0.28454285369762583</v>
      </c>
      <c r="CS38" s="45">
        <f t="shared" si="49"/>
        <v>1.0371997762043655E-2</v>
      </c>
      <c r="CT38" s="43">
        <f t="shared" si="50"/>
        <v>10532222.4</v>
      </c>
      <c r="CU38" s="43">
        <f t="shared" si="51"/>
        <v>196.00737339729864</v>
      </c>
      <c r="CV38" s="46">
        <v>181508313</v>
      </c>
      <c r="CW38" s="47">
        <f>(CV38/DL38)</f>
        <v>0.6392016008678375</v>
      </c>
      <c r="CX38" s="46">
        <v>6073602</v>
      </c>
      <c r="CY38" s="47">
        <f>(CX38/DL38)</f>
        <v>2.1388861244245602E-2</v>
      </c>
      <c r="CZ38" s="46">
        <v>21527428</v>
      </c>
      <c r="DA38" s="47">
        <f>(CZ38/DL38)</f>
        <v>7.5811218851266113E-2</v>
      </c>
      <c r="DB38" s="46">
        <v>71731625</v>
      </c>
      <c r="DC38" s="47">
        <f t="shared" si="56"/>
        <v>0.25261085167405745</v>
      </c>
      <c r="DD38" s="46">
        <v>3120011</v>
      </c>
      <c r="DE38" s="48">
        <f>(DD38/DL38)</f>
        <v>1.098746384098266E-2</v>
      </c>
      <c r="DF38" s="46">
        <v>0</v>
      </c>
      <c r="DG38" s="48">
        <f>(DF38/DL38)</f>
        <v>0</v>
      </c>
      <c r="DH38" s="46">
        <v>0</v>
      </c>
      <c r="DI38" s="47">
        <f>(DH38/DL38)</f>
        <v>0</v>
      </c>
      <c r="DJ38" s="46">
        <v>288216656</v>
      </c>
      <c r="DK38" s="46">
        <v>288516656</v>
      </c>
      <c r="DL38" s="46">
        <v>283960980</v>
      </c>
      <c r="DM38" s="48">
        <f>(DK38-CJ38)/CJ38</f>
        <v>1.0408836330402778E-3</v>
      </c>
      <c r="DN38" s="48">
        <f>(DL38-CJ38)/CJ38</f>
        <v>-1.4765544986407725E-2</v>
      </c>
      <c r="DO38" s="46">
        <v>95000</v>
      </c>
      <c r="DP38" s="46">
        <v>72306.94</v>
      </c>
      <c r="DQ38" s="49">
        <v>42</v>
      </c>
      <c r="DR38" s="49" t="s">
        <v>729</v>
      </c>
      <c r="DS38" s="49" t="s">
        <v>669</v>
      </c>
      <c r="DT38" s="46">
        <v>5638500</v>
      </c>
      <c r="DU38" s="46">
        <v>65845032</v>
      </c>
      <c r="DV38" s="46">
        <v>175369</v>
      </c>
      <c r="DW38" s="46">
        <v>5901537</v>
      </c>
      <c r="DX38" s="46">
        <v>5595589</v>
      </c>
      <c r="DY38" s="46">
        <v>5772461</v>
      </c>
      <c r="DZ38" s="46">
        <v>37047</v>
      </c>
      <c r="EA38" s="46">
        <v>0</v>
      </c>
      <c r="EB38" s="46">
        <v>71731625</v>
      </c>
      <c r="EC38" s="46">
        <v>0</v>
      </c>
      <c r="ED38" s="73" t="s">
        <v>604</v>
      </c>
      <c r="EE38" s="58">
        <v>57</v>
      </c>
      <c r="EF38" s="53" t="s">
        <v>607</v>
      </c>
      <c r="EG38" s="58">
        <v>73</v>
      </c>
      <c r="EH38" s="72">
        <v>92</v>
      </c>
      <c r="EI38" s="55">
        <v>30</v>
      </c>
      <c r="EJ38" s="58">
        <v>124</v>
      </c>
      <c r="EK38" s="46">
        <v>287</v>
      </c>
      <c r="EL38" s="46">
        <v>0</v>
      </c>
      <c r="EM38" s="46" t="s">
        <v>622</v>
      </c>
      <c r="EN38" s="97" t="s">
        <v>711</v>
      </c>
      <c r="EO38" s="46">
        <v>0</v>
      </c>
      <c r="EP38" s="103">
        <f t="shared" si="52"/>
        <v>9.5666666666666664</v>
      </c>
      <c r="EQ38" s="55">
        <v>302</v>
      </c>
      <c r="ER38" s="55">
        <v>17</v>
      </c>
      <c r="ES38" s="55">
        <v>4</v>
      </c>
      <c r="ET38" s="55" t="s">
        <v>670</v>
      </c>
      <c r="EU38" s="77" t="s">
        <v>758</v>
      </c>
      <c r="EV38" s="55" t="s">
        <v>272</v>
      </c>
      <c r="EW38" s="76" t="s">
        <v>654</v>
      </c>
      <c r="EX38" s="76" t="s">
        <v>712</v>
      </c>
      <c r="EY38" s="55" t="s">
        <v>740</v>
      </c>
      <c r="EZ38" s="55">
        <v>0</v>
      </c>
      <c r="FA38" s="55">
        <v>0</v>
      </c>
      <c r="FB38" s="55">
        <v>0</v>
      </c>
    </row>
    <row r="39" spans="1:158" x14ac:dyDescent="0.25">
      <c r="D39" s="79">
        <f>SUM(D7:D38)</f>
        <v>124737789.0616556</v>
      </c>
      <c r="E39" s="79">
        <f>SUM(E7:E38)</f>
        <v>90134271</v>
      </c>
      <c r="F39" s="79">
        <f>SUM(F7:F38)</f>
        <v>89315178</v>
      </c>
      <c r="G39" s="81">
        <f>AVERAGE(G7:G38)</f>
        <v>100707.88063369266</v>
      </c>
      <c r="Q39" s="79">
        <f>SUM(Q7:Q38)</f>
        <v>1124</v>
      </c>
      <c r="R39" s="79"/>
      <c r="S39" s="79">
        <f>SUM(S7:S38)</f>
        <v>686</v>
      </c>
      <c r="T39" s="84">
        <f>AVERAGE(T7:T38)</f>
        <v>0.61391838550573974</v>
      </c>
      <c r="U39" s="79">
        <f>SUM(U7:U38)</f>
        <v>438</v>
      </c>
      <c r="V39" s="84">
        <f>AVERAGE(V7:V38)</f>
        <v>0.38608161449426043</v>
      </c>
      <c r="Z39" s="83">
        <f>AVERAGE(Z7:Z38)</f>
        <v>0.41656946012924267</v>
      </c>
      <c r="AE39" s="79">
        <f>SUM(AE7:AE38)</f>
        <v>342</v>
      </c>
      <c r="AF39" s="85">
        <f>(AE39/BD39)</f>
        <v>0.30481283422459893</v>
      </c>
      <c r="AG39" s="79">
        <f>SUM(AG7:AG38)</f>
        <v>302</v>
      </c>
      <c r="AH39" s="85">
        <f>(AG39/BD39)</f>
        <v>0.26916221033868093</v>
      </c>
      <c r="AI39" s="79">
        <f>SUM(AI7:AI38)</f>
        <v>141</v>
      </c>
      <c r="AJ39" s="85">
        <f>(AI39/BD39)</f>
        <v>0.12566844919786097</v>
      </c>
      <c r="AK39" s="79">
        <f>SUM(AK7:AK38)</f>
        <v>72</v>
      </c>
      <c r="AL39" s="85">
        <f>(AK39/BD39)</f>
        <v>6.4171122994652413E-2</v>
      </c>
      <c r="AM39" s="79">
        <f>SUM(AM7:AM38)</f>
        <v>78</v>
      </c>
      <c r="AN39" s="85">
        <f>(AM39/BD39)</f>
        <v>6.9518716577540107E-2</v>
      </c>
      <c r="AO39" s="79">
        <f>SUM(AO7:AO38)</f>
        <v>37</v>
      </c>
      <c r="AP39" s="85">
        <f>(AO39/BD39)</f>
        <v>3.2976827094474151E-2</v>
      </c>
      <c r="AQ39" s="79">
        <f>SUM(AQ7:AQ38)</f>
        <v>44</v>
      </c>
      <c r="AR39" s="85">
        <f>(AQ39/BD39)</f>
        <v>3.9215686274509803E-2</v>
      </c>
      <c r="AS39" s="79">
        <f>SUM(AS7:AS38)</f>
        <v>29</v>
      </c>
      <c r="AT39" s="85">
        <f>(AS39/BD39)</f>
        <v>2.5846702317290554E-2</v>
      </c>
      <c r="AU39" s="79">
        <f>SUM(AU7:AU38)</f>
        <v>12</v>
      </c>
      <c r="AV39" s="85">
        <f>(AU39/BD39)</f>
        <v>1.06951871657754E-2</v>
      </c>
      <c r="AW39" s="79">
        <f>SUM(AW7:AW38)</f>
        <v>32</v>
      </c>
      <c r="AX39" s="85">
        <f>(AW39/BD39)</f>
        <v>2.8520499108734401E-2</v>
      </c>
      <c r="AY39" s="79">
        <f>SUM(AY7:AY38)</f>
        <v>33</v>
      </c>
      <c r="AZ39" s="85">
        <f>(AY39/BD39)</f>
        <v>2.9411764705882353E-2</v>
      </c>
      <c r="BD39" s="87">
        <f>SUM(BD7:BD38)</f>
        <v>1122</v>
      </c>
      <c r="BE39" s="87">
        <f>SUM(BE7:BE38)</f>
        <v>654</v>
      </c>
      <c r="BF39" s="90">
        <f>(BE39/BD39)</f>
        <v>0.58288770053475936</v>
      </c>
      <c r="BG39" s="87">
        <f>SUM(BG7:BG38)</f>
        <v>468</v>
      </c>
      <c r="BH39" s="90">
        <f>(BG39/BD39)</f>
        <v>0.41711229946524064</v>
      </c>
      <c r="BI39" s="87">
        <f>SUM(BI7:BI38)</f>
        <v>153</v>
      </c>
      <c r="BJ39" s="93">
        <f>(BI39/AE39)</f>
        <v>0.44736842105263158</v>
      </c>
      <c r="BK39" s="87">
        <f>SUM(BK7:BK38)</f>
        <v>125</v>
      </c>
      <c r="BL39" s="93">
        <f>(BK39/AG39)</f>
        <v>0.41390728476821192</v>
      </c>
      <c r="BM39" s="87">
        <f>SUM(BM7:BM38)</f>
        <v>59</v>
      </c>
      <c r="BN39" s="93">
        <f>(BM39/AI39)</f>
        <v>0.41843971631205673</v>
      </c>
      <c r="BO39" s="87">
        <f>SUM(BO7:BO38)</f>
        <v>28</v>
      </c>
      <c r="BP39" s="93">
        <f>(BO39/AK39)</f>
        <v>0.3888888888888889</v>
      </c>
      <c r="BQ39" s="87">
        <f>SUM(BQ7:BQ38)</f>
        <v>38</v>
      </c>
      <c r="BR39" s="93">
        <f>(BQ39/AM39)</f>
        <v>0.48717948717948717</v>
      </c>
      <c r="BS39" s="87">
        <f>SUM(BS7:BS38)</f>
        <v>13</v>
      </c>
      <c r="BT39" s="93">
        <f>(BS39/AO39)</f>
        <v>0.35135135135135137</v>
      </c>
      <c r="BU39" s="87">
        <f>SUM(BU7:BU38)</f>
        <v>17</v>
      </c>
      <c r="BV39" s="93">
        <f>(BU39/AQ39)</f>
        <v>0.38636363636363635</v>
      </c>
      <c r="BW39" s="87">
        <f>SUM(BW7:BW38)</f>
        <v>7</v>
      </c>
      <c r="BX39" s="93">
        <f>(BW39/AS39)</f>
        <v>0.2413793103448276</v>
      </c>
      <c r="BY39" s="87">
        <f>SUM(BY7:BY38)</f>
        <v>3</v>
      </c>
      <c r="BZ39" s="93">
        <f>(BY39/AU39)</f>
        <v>0.25</v>
      </c>
      <c r="CA39" s="87">
        <f>SUM(CA7:CA38)</f>
        <v>13</v>
      </c>
      <c r="CB39" s="93">
        <f>(CA39/AW39)</f>
        <v>0.40625</v>
      </c>
      <c r="CC39" s="87">
        <f>SUM(CC7:CC38)</f>
        <v>12</v>
      </c>
      <c r="CD39" s="93">
        <f>(CC39/AY39)</f>
        <v>0.36363636363636365</v>
      </c>
      <c r="CE39" s="87">
        <f>SUM(CE7:CE38)</f>
        <v>8618269603.2599983</v>
      </c>
      <c r="CF39" s="79">
        <f t="shared" ref="CF39:CK39" si="62">SUM(CF7:CF38)</f>
        <v>8950457493.0900002</v>
      </c>
      <c r="CG39" s="79">
        <f t="shared" si="62"/>
        <v>9873309638.4400005</v>
      </c>
      <c r="CH39" s="79">
        <f t="shared" si="62"/>
        <v>10438372912.530001</v>
      </c>
      <c r="CI39" s="79">
        <f t="shared" si="62"/>
        <v>12451178332.02</v>
      </c>
      <c r="CJ39" s="79">
        <f t="shared" si="62"/>
        <v>12653905955.200001</v>
      </c>
      <c r="CK39" s="79">
        <f t="shared" si="62"/>
        <v>13496420170.509998</v>
      </c>
      <c r="CO39" s="79">
        <f>SUM(CO7:CO38)</f>
        <v>2038143656174.6099</v>
      </c>
      <c r="CP39" s="79">
        <f>SUM(CP7:CP38)</f>
        <v>18797590373.889999</v>
      </c>
      <c r="CQ39" s="79">
        <f>SUM(CQ7:CQ38)</f>
        <v>4316733373.3800001</v>
      </c>
    </row>
    <row r="40" spans="1:158" x14ac:dyDescent="0.25">
      <c r="D40" s="68"/>
      <c r="AF40" s="85"/>
      <c r="AH40" s="85"/>
      <c r="AJ40" s="85"/>
      <c r="AL40" s="85"/>
      <c r="AN40" s="85"/>
      <c r="AP40" s="85"/>
    </row>
    <row r="41" spans="1:158" x14ac:dyDescent="0.25">
      <c r="DL41" t="s">
        <v>753</v>
      </c>
    </row>
    <row r="42" spans="1:158" x14ac:dyDescent="0.25">
      <c r="Q42" s="1" t="s">
        <v>778</v>
      </c>
    </row>
  </sheetData>
  <mergeCells count="25">
    <mergeCell ref="A1:A6"/>
    <mergeCell ref="B1:B6"/>
    <mergeCell ref="D1:CD1"/>
    <mergeCell ref="CE1:EC1"/>
    <mergeCell ref="DO2:DS2"/>
    <mergeCell ref="DT2:EC2"/>
    <mergeCell ref="D2:G2"/>
    <mergeCell ref="H2:I2"/>
    <mergeCell ref="J2:N2"/>
    <mergeCell ref="O2:P2"/>
    <mergeCell ref="Q2:V2"/>
    <mergeCell ref="W2:AC2"/>
    <mergeCell ref="AD2:AZ2"/>
    <mergeCell ref="BA2:BC2"/>
    <mergeCell ref="CE2:CU2"/>
    <mergeCell ref="CV2:DI2"/>
    <mergeCell ref="ED1:FB1"/>
    <mergeCell ref="EU2:EY2"/>
    <mergeCell ref="EZ2:FB2"/>
    <mergeCell ref="DJ2:DN2"/>
    <mergeCell ref="BD2:CD2"/>
    <mergeCell ref="ED2:EH2"/>
    <mergeCell ref="EI2:EJ2"/>
    <mergeCell ref="EK2:EP2"/>
    <mergeCell ref="EQ2:ET2"/>
  </mergeCells>
  <hyperlinks>
    <hyperlink ref="O7" r:id="rId1"/>
    <hyperlink ref="P7" r:id="rId2"/>
    <hyperlink ref="O20" r:id="rId3" location="Constitucion"/>
    <hyperlink ref="P20" r:id="rId4" location="Constitucion"/>
    <hyperlink ref="P21" r:id="rId5"/>
    <hyperlink ref="O37" r:id="rId6"/>
  </hyperlinks>
  <pageMargins left="0.7" right="0.7" top="0.75" bottom="0.75" header="0.51180555555555496" footer="0.51180555555555496"/>
  <pageSetup firstPageNumber="0" orientation="portrait" r:id="rId7"/>
  <ignoredErrors>
    <ignoredError sqref="A7:A15" numberStoredAsText="1"/>
    <ignoredError sqref="T39:U39 AF39 AH39 AJ39 AL39 AN39 AP39 AR39 AT39 AV39 AX39 BH39 BF39 DN22"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IMCO</dc:creator>
  <cp:lastModifiedBy>IMCO</cp:lastModifiedBy>
  <cp:revision>0</cp:revision>
  <dcterms:created xsi:type="dcterms:W3CDTF">2017-01-11T15:07:38Z</dcterms:created>
  <dcterms:modified xsi:type="dcterms:W3CDTF">2018-08-23T22:44:16Z</dcterms:modified>
  <dc:language>en-US</dc:language>
</cp:coreProperties>
</file>